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ane/Downloads/"/>
    </mc:Choice>
  </mc:AlternateContent>
  <xr:revisionPtr revIDLastSave="0" documentId="13_ncr:1_{EB3134A4-989A-974C-966F-A4BDF39A621E}" xr6:coauthVersionLast="36" xr6:coauthVersionMax="43" xr10:uidLastSave="{00000000-0000-0000-0000-000000000000}"/>
  <bookViews>
    <workbookView xWindow="0" yWindow="460" windowWidth="28800" windowHeight="15840" activeTab="1" xr2:uid="{00000000-000D-0000-FFFF-FFFF00000000}"/>
  </bookViews>
  <sheets>
    <sheet name="Worksheet" sheetId="2" r:id="rId1"/>
    <sheet name="Seller's Closing Estimate" sheetId="1" r:id="rId2"/>
    <sheet name="Buyer's Closing Estimate" sheetId="3" r:id="rId3"/>
    <sheet name="Survey" sheetId="4" r:id="rId4"/>
  </sheets>
  <calcPr calcId="181029"/>
</workbook>
</file>

<file path=xl/calcChain.xml><?xml version="1.0" encoding="utf-8"?>
<calcChain xmlns="http://schemas.openxmlformats.org/spreadsheetml/2006/main">
  <c r="L33" i="3" l="1"/>
  <c r="L27" i="3" l="1"/>
  <c r="L23" i="3" l="1"/>
  <c r="L19" i="1"/>
  <c r="L47" i="3"/>
  <c r="L43" i="3"/>
  <c r="L21" i="1"/>
  <c r="L25" i="3"/>
  <c r="L21" i="3"/>
  <c r="L17" i="1"/>
  <c r="F6" i="1"/>
  <c r="F5" i="3"/>
  <c r="F6" i="3"/>
  <c r="F7" i="3"/>
  <c r="F8" i="3"/>
  <c r="L77" i="3" s="1"/>
  <c r="F9" i="3"/>
  <c r="L39" i="3" s="1"/>
  <c r="F10" i="3"/>
  <c r="O17" i="3"/>
  <c r="P17" i="3" s="1"/>
  <c r="L17" i="3"/>
  <c r="O19" i="3"/>
  <c r="P19" i="3" s="1"/>
  <c r="L19" i="3"/>
  <c r="O21" i="3"/>
  <c r="L37" i="3" s="1"/>
  <c r="L29" i="3"/>
  <c r="L31" i="3"/>
  <c r="L35" i="3"/>
  <c r="L41" i="3"/>
  <c r="L45" i="3"/>
  <c r="L49" i="3"/>
  <c r="L51" i="3"/>
  <c r="L53" i="3"/>
  <c r="L55" i="3"/>
  <c r="L57" i="3"/>
  <c r="L59" i="3"/>
  <c r="L61" i="3"/>
  <c r="G109" i="3" s="1"/>
  <c r="L63" i="3"/>
  <c r="K107" i="3" s="1"/>
  <c r="L65" i="3"/>
  <c r="L67" i="3"/>
  <c r="L69" i="3"/>
  <c r="L71" i="3"/>
  <c r="L73" i="3"/>
  <c r="K108" i="3" s="1"/>
  <c r="L75" i="3"/>
  <c r="L81" i="3"/>
  <c r="L83" i="3"/>
  <c r="E88" i="3"/>
  <c r="H88" i="3" s="1"/>
  <c r="G89" i="3" s="1"/>
  <c r="E89" i="3"/>
  <c r="J98" i="3"/>
  <c r="J99" i="3"/>
  <c r="J100" i="3"/>
  <c r="G107" i="3"/>
  <c r="G108" i="3"/>
  <c r="B134" i="3"/>
  <c r="F4" i="1"/>
  <c r="F5" i="1"/>
  <c r="K5" i="1"/>
  <c r="L13" i="1"/>
  <c r="O13" i="1"/>
  <c r="Q13" i="1" s="1"/>
  <c r="O15" i="1"/>
  <c r="Q15" i="1" s="1"/>
  <c r="L15" i="1"/>
  <c r="L23" i="1"/>
  <c r="L25" i="1"/>
  <c r="L27" i="1"/>
  <c r="L29" i="1"/>
  <c r="L31" i="1"/>
  <c r="L35" i="1"/>
  <c r="L37" i="1"/>
  <c r="L39" i="1"/>
  <c r="L41" i="1"/>
  <c r="L43" i="1"/>
  <c r="L45" i="1"/>
  <c r="L49" i="1"/>
  <c r="L50" i="1"/>
  <c r="L51" i="1"/>
  <c r="E56" i="1"/>
  <c r="H56" i="1" s="1"/>
  <c r="G57" i="1" s="1"/>
  <c r="E57" i="1"/>
  <c r="B84" i="1"/>
  <c r="I57" i="1" l="1"/>
  <c r="L33" i="1" s="1"/>
  <c r="L47" i="1" s="1"/>
  <c r="L52" i="1" s="1"/>
  <c r="L53" i="1" s="1"/>
  <c r="I89" i="3"/>
  <c r="L79" i="3" s="1"/>
  <c r="L85" i="3" s="1"/>
  <c r="J101" i="3" s="1"/>
  <c r="J103" i="3" s="1"/>
  <c r="K111" i="3"/>
</calcChain>
</file>

<file path=xl/sharedStrings.xml><?xml version="1.0" encoding="utf-8"?>
<sst xmlns="http://schemas.openxmlformats.org/spreadsheetml/2006/main" count="211" uniqueCount="182">
  <si>
    <t>Property:</t>
  </si>
  <si>
    <t>Contract Date:</t>
  </si>
  <si>
    <t>Closing Date:</t>
  </si>
  <si>
    <t>Sales Price:</t>
  </si>
  <si>
    <t>To Sellers:</t>
  </si>
  <si>
    <t>Sales Price</t>
  </si>
  <si>
    <t>Owner Financing</t>
  </si>
  <si>
    <t xml:space="preserve">(per diem) = </t>
  </si>
  <si>
    <t>Sellers:</t>
  </si>
  <si>
    <t>Date:</t>
  </si>
  <si>
    <t>Upon the closing of the sale of your property, the following costs may be required.</t>
  </si>
  <si>
    <t>Principal &amp; Interest</t>
  </si>
  <si>
    <t>Flood Insurance</t>
  </si>
  <si>
    <t>Pvt. Mtg. Ins.</t>
  </si>
  <si>
    <t>Buyers:</t>
  </si>
  <si>
    <t>Contract Date</t>
  </si>
  <si>
    <t>Closing Date</t>
  </si>
  <si>
    <t>Courier Charge</t>
  </si>
  <si>
    <t>Hazard Insurance (1 Year)</t>
  </si>
  <si>
    <t>Flood Insurance (1 Year)</t>
  </si>
  <si>
    <t>per diem.</t>
  </si>
  <si>
    <t>Seller has previous Title Policy</t>
  </si>
  <si>
    <t>Number of Deed Pages to Record</t>
  </si>
  <si>
    <t>Number of Mortgage Pages to Record</t>
  </si>
  <si>
    <t>days owned x</t>
  </si>
  <si>
    <t>Property Address</t>
  </si>
  <si>
    <t>Section A: General Information</t>
  </si>
  <si>
    <t>Section B: Seller's Information</t>
  </si>
  <si>
    <t>Section C: Buyer's Information</t>
  </si>
  <si>
    <t>below by entering the information requested.</t>
  </si>
  <si>
    <t>3. Title Search Fee</t>
  </si>
  <si>
    <t xml:space="preserve">(taxes) divided by 365 = </t>
  </si>
  <si>
    <t>Proration of Real EstateTaxes</t>
  </si>
  <si>
    <t xml:space="preserve">First Mortgage Principal Payoff </t>
  </si>
  <si>
    <t>Second Mortgage Principal Payoff</t>
  </si>
  <si>
    <t>Contribution to Buyer Costs (if applicable)</t>
  </si>
  <si>
    <t>Repairs (if applicable)</t>
  </si>
  <si>
    <t>Home Warranty Plan (if applicable)</t>
  </si>
  <si>
    <t>Assessments (if applicable)</t>
  </si>
  <si>
    <t>Other (if applicable)</t>
  </si>
  <si>
    <t>Owner Financing (if applicable)</t>
  </si>
  <si>
    <t xml:space="preserve">DISCLAIMER AND DISCLOSURE: </t>
  </si>
  <si>
    <t>Brokerage Fee (Percentage paid by Buyer, e.g. enter 7% as .07)</t>
  </si>
  <si>
    <t>Mortgage Discount Points and/or Origination Fees (e.g. enter 3% as .03)</t>
  </si>
  <si>
    <t>To Prospective Buyers:</t>
  </si>
  <si>
    <t>1. Documentary Stamps on Deed</t>
  </si>
  <si>
    <t>Mortgage Broker's Fee</t>
  </si>
  <si>
    <t>Interest on Mortgage(s) to Date of Closing</t>
  </si>
  <si>
    <t>Lender's Credit Report ($35.00 variable)</t>
  </si>
  <si>
    <t>Lender's Appraisal Fee</t>
  </si>
  <si>
    <t>Lender's Application Fee</t>
  </si>
  <si>
    <t>Lender's Processing Fee</t>
  </si>
  <si>
    <t>Lender's Real Estate Tax and Home Insurance Initial Escrow Deposits</t>
  </si>
  <si>
    <t>Lender's Tax Service Fee</t>
  </si>
  <si>
    <t>Home Inspection (if applicable)</t>
  </si>
  <si>
    <t>Private Mortgage Insurance (if applicable)</t>
  </si>
  <si>
    <t>2. Title Insurance Premium</t>
  </si>
  <si>
    <t>Deed Documentary Stamps Paid by:</t>
  </si>
  <si>
    <t>Title Insurance Costs Paid by:</t>
  </si>
  <si>
    <t>Interest on Mortgage from Closing to 1st of next month</t>
  </si>
  <si>
    <t>Association Application Fee ($50.00 and Up)</t>
  </si>
  <si>
    <t>Loan Amount:</t>
  </si>
  <si>
    <t>Rate:</t>
  </si>
  <si>
    <t>Hazard Insurance</t>
  </si>
  <si>
    <t>Real Estate Taxes</t>
  </si>
  <si>
    <t xml:space="preserve">      For the latest revisions to this form visit our web site at</t>
  </si>
  <si>
    <t xml:space="preserve">     If you are a seller or a seller's agent, please complete Sections A and B </t>
  </si>
  <si>
    <t xml:space="preserve">     If you are a buyer or a buyer's agent, please complete Sections A and C</t>
  </si>
  <si>
    <t>For assistance or more information, please call:</t>
  </si>
  <si>
    <t>BARNES WALKER</t>
  </si>
  <si>
    <t>3119 Manatee Avenue West</t>
  </si>
  <si>
    <t>Bradenton, Florida 34205</t>
  </si>
  <si>
    <t>Telephone:  941-741-8224</t>
  </si>
  <si>
    <t>General Facsimile: 941-708-3225</t>
  </si>
  <si>
    <t>Real Estate Facsimile: 941-741-8225</t>
  </si>
  <si>
    <t xml:space="preserve">which are generally correct, but may not coincide or be correct with regard to your specific closing.  </t>
  </si>
  <si>
    <t>Contract Deposits Held by Seller (not Escow Agent)</t>
  </si>
  <si>
    <t>Once you have fully completed the preceeding Worksheet, please click on the tab located at</t>
  </si>
  <si>
    <t>the bottom of the screen called "Seller's Closing Estimate" for a seller's good faith</t>
  </si>
  <si>
    <t>the screen called "Buyer's Closing Estimate".</t>
  </si>
  <si>
    <t>Number of Days Property Owned (not counting closing day)</t>
  </si>
  <si>
    <t>days not owned x</t>
  </si>
  <si>
    <t>BUYER'S ESTIMATED FUNDS TO CLOSE</t>
  </si>
  <si>
    <t>Purchase Price</t>
  </si>
  <si>
    <t>Less Any Contract Deposits</t>
  </si>
  <si>
    <t>Less Financing</t>
  </si>
  <si>
    <t>Plus Closing Costs</t>
  </si>
  <si>
    <t>Total Expenses &amp; Deposits Held</t>
  </si>
  <si>
    <t xml:space="preserve">Finally, these assumptions and formulas need to be updated regularly.  For the most current version </t>
  </si>
  <si>
    <t>paid and this amount of taxes due.</t>
  </si>
  <si>
    <t>Annual Real Estate Taxes</t>
  </si>
  <si>
    <t>Interest Rate (e.g., enter 7% as .07)</t>
  </si>
  <si>
    <t>Seller's Contribution to Costs (if applicable)</t>
  </si>
  <si>
    <t>* If seller pays the property taxes in advance of or at closing, this amount will not be charged to seller,</t>
  </si>
  <si>
    <t>and seller will instead receive a credit from buyer for the difference between the actual amount of taxes</t>
  </si>
  <si>
    <t>* If seller pays the property taxes in advance of or at closing, buyer will not receive a credit for this amount.</t>
  </si>
  <si>
    <t>and the amount of taxes actually owed by the seller.</t>
  </si>
  <si>
    <t xml:space="preserve">estimates are dependent upon the data entered, which is outside the control of Barnes </t>
  </si>
  <si>
    <t>Buyer will instead give seller a credit for the difference between the total amount of taxes paid by seller</t>
  </si>
  <si>
    <t>Approximate Total Monthly Mortgage Payment</t>
  </si>
  <si>
    <t>ESTIMATED MONTHLY MORTGAGE PAYMENT</t>
  </si>
  <si>
    <t>Estimated Funds Needed From Buyer</t>
  </si>
  <si>
    <t>Upon the closing of the sale of real property, additional costs may be required from you in the form of closing costs.</t>
  </si>
  <si>
    <r>
      <t xml:space="preserve">A list of known major costs (and some credits) plus monies needed by buyer to close are </t>
    </r>
    <r>
      <rPr>
        <b/>
        <sz val="10"/>
        <rFont val="Arial"/>
        <family val="2"/>
      </rPr>
      <t>estimated</t>
    </r>
    <r>
      <rPr>
        <sz val="10"/>
        <rFont val="Arial"/>
        <family val="2"/>
      </rPr>
      <t xml:space="preserve"> as follows:</t>
    </r>
  </si>
  <si>
    <t>Estimated Net Proceeds to Seller</t>
  </si>
  <si>
    <r>
      <t xml:space="preserve">A list of costs and seller's net proceeds from closing are </t>
    </r>
    <r>
      <rPr>
        <b/>
        <sz val="10"/>
        <rFont val="Arial"/>
        <family val="2"/>
      </rPr>
      <t>estimated</t>
    </r>
    <r>
      <rPr>
        <sz val="10"/>
        <rFont val="Arial"/>
        <family val="2"/>
      </rPr>
      <t xml:space="preserve"> as follows:</t>
    </r>
  </si>
  <si>
    <t>Contract Deposits</t>
  </si>
  <si>
    <t>Loan Amount (include loans from institutional lenders and owner)</t>
  </si>
  <si>
    <t>Estimated Total Expenses</t>
  </si>
  <si>
    <t>Real Estate Commission (Percentage paid by Seller, e.g., enter 6% as .06)</t>
  </si>
  <si>
    <t>Principal &amp; Interest Monthly Payment (see FinancialCalculators.com)</t>
  </si>
  <si>
    <t>Estimate Worksheet</t>
  </si>
  <si>
    <t>Repairs and/or treatment (if applicable)</t>
  </si>
  <si>
    <t>Residential Real Estate</t>
  </si>
  <si>
    <t>4. Municipal Lien Search Fee</t>
  </si>
  <si>
    <t>Rev. 01/24/2019</t>
  </si>
  <si>
    <t>Real Estate Closing</t>
  </si>
  <si>
    <t xml:space="preserve">     To create a Closing Estimate, please follow the instructions below:</t>
  </si>
  <si>
    <t xml:space="preserve">estimate.  For a buyer's closing estimate, please click on the tab located at the bottom of </t>
  </si>
  <si>
    <t>http://www.BarnesWalker.com</t>
  </si>
  <si>
    <t>Seller's Closing  Estimate</t>
  </si>
  <si>
    <t>The preceding Closing Estimate is just that -- AN ESTIMATE.  These estimates</t>
  </si>
  <si>
    <t>are for residential sales and purchases. Commercial closing costs are higher.  Further, these</t>
  </si>
  <si>
    <t xml:space="preserve">Walker.  In addition, the estimates are based upon certain assumptions and formulas, </t>
  </si>
  <si>
    <t>available, please visit us at www.BarnesWalker.com.</t>
  </si>
  <si>
    <t>www.BarnesWalker.com</t>
  </si>
  <si>
    <t>The preceding  Closing Estimate is just that -- AN ESTIMATE.  These estimates</t>
  </si>
  <si>
    <t>are for residential sales and purchases.  Commercial closing costs are higher.  Further, these</t>
  </si>
  <si>
    <t>Mortgage Satisfaction Service Fee (typically $14.50)</t>
  </si>
  <si>
    <t xml:space="preserve">Residential </t>
  </si>
  <si>
    <t>5. Closing Fee</t>
  </si>
  <si>
    <t>6. Mortgage Satisfaction Recording Fee</t>
  </si>
  <si>
    <t>7. First Mortgage Principal Payoff</t>
  </si>
  <si>
    <t>8. Second Mortgage Principal Payoff</t>
  </si>
  <si>
    <t>9. Interest on Mortgage(s) to date of closing</t>
  </si>
  <si>
    <t xml:space="preserve">10. Contribution to Buyer Costs (if applicable) </t>
  </si>
  <si>
    <t>11. Share of Property Taxes (See formula below)*</t>
  </si>
  <si>
    <t>12. Real Estate Commission</t>
  </si>
  <si>
    <t>13. Repairs (if applicable)</t>
  </si>
  <si>
    <t>14. Termite repairs and/or treatment (if applicable)</t>
  </si>
  <si>
    <t>15. Home Warranty Plan (if applicable)</t>
  </si>
  <si>
    <t>16. Assessments (if applicable)</t>
  </si>
  <si>
    <t>17. Other (if applicable)</t>
  </si>
  <si>
    <t>18. Total Expenses</t>
  </si>
  <si>
    <t>19. Contract Deposits held by Seller (not Escrow Agent)</t>
  </si>
  <si>
    <t>Survey Fee</t>
  </si>
  <si>
    <t>10. Discount Points and/or Origination Fees on Mortgage (if applicable)</t>
  </si>
  <si>
    <t>11. Documentary Stamps on Note</t>
  </si>
  <si>
    <t>12. Mortgage Intangible Tax</t>
  </si>
  <si>
    <t xml:space="preserve">13. Recording Fees: Deed </t>
  </si>
  <si>
    <t>14. E-Recording Fee</t>
  </si>
  <si>
    <t xml:space="preserve">15. Recording Fees: Mortgage </t>
  </si>
  <si>
    <t>16. E-Recording Fee</t>
  </si>
  <si>
    <t xml:space="preserve">17. Lender's Credit Report </t>
  </si>
  <si>
    <t>18. Lender's Appraisal Fee</t>
  </si>
  <si>
    <t>19. Lender's Application Fee</t>
  </si>
  <si>
    <t>20. Lender's Processing Fee</t>
  </si>
  <si>
    <t>21. Lender's Real Estate Tax and Home Insurance Initial Escrow Deposits</t>
  </si>
  <si>
    <t>22. Interest on Mortgage from Closing to 1st of next month</t>
  </si>
  <si>
    <t>23. Hazard Insurance (1 Year)</t>
  </si>
  <si>
    <t>24. Flood Insurance (1 Year)</t>
  </si>
  <si>
    <t>25. Lender's Tax Service Fee</t>
  </si>
  <si>
    <t xml:space="preserve">26. Condo or HOA Association Application Fee </t>
  </si>
  <si>
    <t>27. Home Warranty Plan (if applicable)</t>
  </si>
  <si>
    <t>28. Home Inspection Fee (if applicable)</t>
  </si>
  <si>
    <t>29. Private Mortgage Insurance (if applicable)</t>
  </si>
  <si>
    <t>30. Courier Charge</t>
  </si>
  <si>
    <t>31. Real Estate Commission (if applicable)</t>
  </si>
  <si>
    <t>32. Share of Property Taxes*</t>
  </si>
  <si>
    <t>33. Seller's Contribution to Costs (if applicable)</t>
  </si>
  <si>
    <t>35. Other (if applicable)</t>
  </si>
  <si>
    <t xml:space="preserve"> 9. Survey Fee</t>
  </si>
  <si>
    <t xml:space="preserve"> 8. Lender's Title Ins. Endorsements (approximate)</t>
  </si>
  <si>
    <t xml:space="preserve"> 7. Lender's Title Insurance</t>
  </si>
  <si>
    <t xml:space="preserve"> 6. Loan Closing Fee</t>
  </si>
  <si>
    <t xml:space="preserve"> 5. Closing Fee</t>
  </si>
  <si>
    <t xml:space="preserve"> 4. Municipal Lien Search Fee</t>
  </si>
  <si>
    <t xml:space="preserve"> 3. Title Search Fee</t>
  </si>
  <si>
    <t xml:space="preserve"> 2. Buyer's Title Insurance Premium</t>
  </si>
  <si>
    <t xml:space="preserve"> 1. Documentary Stamps on Deed</t>
  </si>
  <si>
    <t>Buyer's Closing Estimate</t>
  </si>
  <si>
    <t>info@BarnesWalker.com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</si>
</sst>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20"/>
      <color indexed="9"/>
      <name val="Arial"/>
      <family val="2"/>
    </font>
    <font>
      <sz val="10"/>
      <name val="Arial"/>
      <family val="2"/>
    </font>
    <font>
      <sz val="10"/>
      <color indexed="47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44" fontId="0" fillId="0" borderId="0" xfId="1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44" fontId="0" fillId="0" borderId="0" xfId="1" applyFont="1" applyFill="1" applyBorder="1" applyAlignment="1">
      <alignment horizontal="left"/>
    </xf>
    <xf numFmtId="44" fontId="0" fillId="0" borderId="1" xfId="1" applyFont="1" applyBorder="1" applyProtection="1">
      <protection hidden="1"/>
    </xf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0" fillId="0" borderId="0" xfId="0" applyBorder="1" applyProtection="1">
      <protection hidden="1"/>
    </xf>
    <xf numFmtId="0" fontId="6" fillId="0" borderId="0" xfId="2" applyFill="1" applyBorder="1" applyAlignment="1" applyProtection="1"/>
    <xf numFmtId="0" fontId="0" fillId="0" borderId="0" xfId="0" applyBorder="1" applyProtection="1">
      <protection locked="0"/>
    </xf>
    <xf numFmtId="44" fontId="0" fillId="0" borderId="1" xfId="0" applyNumberFormat="1" applyBorder="1" applyAlignment="1" applyProtection="1">
      <alignment horizontal="center"/>
      <protection hidden="1"/>
    </xf>
    <xf numFmtId="44" fontId="0" fillId="0" borderId="5" xfId="1" applyFont="1" applyBorder="1" applyProtection="1">
      <protection hidden="1"/>
    </xf>
    <xf numFmtId="0" fontId="0" fillId="0" borderId="0" xfId="0" applyProtection="1">
      <protection locked="0"/>
    </xf>
    <xf numFmtId="14" fontId="0" fillId="0" borderId="6" xfId="0" applyNumberFormat="1" applyFill="1" applyBorder="1" applyProtection="1">
      <protection locked="0"/>
    </xf>
    <xf numFmtId="44" fontId="0" fillId="0" borderId="6" xfId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44" fontId="0" fillId="0" borderId="5" xfId="1" applyFont="1" applyFill="1" applyBorder="1" applyProtection="1">
      <protection locked="0"/>
    </xf>
    <xf numFmtId="44" fontId="0" fillId="0" borderId="0" xfId="1" applyFont="1" applyFill="1" applyBorder="1" applyProtection="1">
      <protection locked="0"/>
    </xf>
    <xf numFmtId="0" fontId="0" fillId="0" borderId="5" xfId="1" applyNumberFormat="1" applyFont="1" applyFill="1" applyBorder="1" applyProtection="1">
      <protection locked="0"/>
    </xf>
    <xf numFmtId="0" fontId="0" fillId="0" borderId="6" xfId="1" applyNumberFormat="1" applyFon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3" fillId="2" borderId="0" xfId="0" applyFont="1" applyFill="1" applyBorder="1" applyAlignment="1" applyProtection="1">
      <alignment horizontal="left"/>
    </xf>
    <xf numFmtId="0" fontId="0" fillId="0" borderId="4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0" fillId="2" borderId="0" xfId="0" applyFill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2" xfId="0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/>
    </xf>
    <xf numFmtId="0" fontId="0" fillId="0" borderId="10" xfId="0" applyBorder="1" applyProtection="1"/>
    <xf numFmtId="0" fontId="0" fillId="0" borderId="11" xfId="0" applyBorder="1" applyProtection="1"/>
    <xf numFmtId="0" fontId="0" fillId="2" borderId="0" xfId="0" applyFill="1" applyProtection="1"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0" fillId="0" borderId="4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2" fillId="0" borderId="2" xfId="0" applyFont="1" applyBorder="1" applyProtection="1">
      <protection hidden="1"/>
    </xf>
    <xf numFmtId="0" fontId="0" fillId="0" borderId="12" xfId="0" applyBorder="1" applyProtection="1">
      <protection hidden="1"/>
    </xf>
    <xf numFmtId="0" fontId="2" fillId="0" borderId="0" xfId="0" applyFont="1" applyBorder="1" applyProtection="1">
      <protection hidden="1"/>
    </xf>
    <xf numFmtId="44" fontId="0" fillId="0" borderId="0" xfId="1" applyFont="1" applyBorder="1" applyProtection="1">
      <protection hidden="1"/>
    </xf>
    <xf numFmtId="0" fontId="0" fillId="0" borderId="3" xfId="0" applyBorder="1" applyProtection="1">
      <protection hidden="1"/>
    </xf>
    <xf numFmtId="0" fontId="0" fillId="0" borderId="10" xfId="0" applyFill="1" applyBorder="1" applyProtection="1">
      <protection hidden="1"/>
    </xf>
    <xf numFmtId="0" fontId="0" fillId="0" borderId="9" xfId="0" applyFill="1" applyBorder="1" applyProtection="1">
      <protection hidden="1"/>
    </xf>
    <xf numFmtId="44" fontId="0" fillId="0" borderId="11" xfId="1" applyFont="1" applyFill="1" applyBorder="1" applyProtection="1">
      <protection hidden="1"/>
    </xf>
    <xf numFmtId="0" fontId="2" fillId="0" borderId="4" xfId="0" applyFon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13" xfId="0" applyFill="1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44" fontId="0" fillId="0" borderId="3" xfId="1" applyFont="1" applyBorder="1" applyProtection="1">
      <protection hidden="1"/>
    </xf>
    <xf numFmtId="0" fontId="0" fillId="0" borderId="13" xfId="0" applyBorder="1" applyProtection="1">
      <protection hidden="1"/>
    </xf>
    <xf numFmtId="44" fontId="4" fillId="0" borderId="0" xfId="1" applyFont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44" fontId="0" fillId="0" borderId="3" xfId="1" applyFont="1" applyFill="1" applyBorder="1" applyProtection="1">
      <protection hidden="1"/>
    </xf>
    <xf numFmtId="44" fontId="4" fillId="0" borderId="5" xfId="0" applyNumberFormat="1" applyFont="1" applyBorder="1" applyProtection="1">
      <protection hidden="1"/>
    </xf>
    <xf numFmtId="44" fontId="2" fillId="0" borderId="14" xfId="1" applyFont="1" applyBorder="1" applyProtection="1">
      <protection hidden="1"/>
    </xf>
    <xf numFmtId="44" fontId="0" fillId="0" borderId="6" xfId="1" applyFont="1" applyBorder="1" applyProtection="1">
      <protection hidden="1"/>
    </xf>
    <xf numFmtId="0" fontId="0" fillId="0" borderId="1" xfId="0" applyBorder="1" applyProtection="1">
      <protection hidden="1"/>
    </xf>
    <xf numFmtId="44" fontId="0" fillId="0" borderId="1" xfId="1" applyFont="1" applyBorder="1" applyAlignment="1" applyProtection="1">
      <alignment horizontal="left"/>
      <protection hidden="1"/>
    </xf>
    <xf numFmtId="44" fontId="0" fillId="0" borderId="0" xfId="1" applyFont="1" applyBorder="1" applyAlignment="1" applyProtection="1">
      <alignment horizontal="left"/>
      <protection hidden="1"/>
    </xf>
    <xf numFmtId="0" fontId="7" fillId="0" borderId="0" xfId="0" applyFont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1" xfId="0" applyBorder="1" applyProtection="1">
      <protection hidden="1"/>
    </xf>
    <xf numFmtId="0" fontId="2" fillId="0" borderId="10" xfId="0" applyFont="1" applyBorder="1" applyProtection="1">
      <protection hidden="1"/>
    </xf>
    <xf numFmtId="14" fontId="0" fillId="0" borderId="9" xfId="0" applyNumberFormat="1" applyBorder="1" applyAlignment="1" applyProtection="1">
      <alignment horizontal="left"/>
      <protection hidden="1"/>
    </xf>
    <xf numFmtId="0" fontId="2" fillId="0" borderId="9" xfId="0" applyFont="1" applyBorder="1" applyProtection="1">
      <protection hidden="1"/>
    </xf>
    <xf numFmtId="0" fontId="0" fillId="0" borderId="9" xfId="0" applyBorder="1" applyAlignment="1" applyProtection="1">
      <alignment horizontal="right"/>
      <protection hidden="1"/>
    </xf>
    <xf numFmtId="0" fontId="0" fillId="0" borderId="11" xfId="0" applyBorder="1" applyAlignment="1" applyProtection="1">
      <alignment horizontal="right"/>
      <protection hidden="1"/>
    </xf>
    <xf numFmtId="44" fontId="0" fillId="2" borderId="0" xfId="1" applyFont="1" applyFill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44" fontId="0" fillId="0" borderId="5" xfId="1" applyFont="1" applyBorder="1" applyAlignment="1" applyProtection="1">
      <alignment horizontal="center"/>
      <protection hidden="1"/>
    </xf>
    <xf numFmtId="44" fontId="0" fillId="0" borderId="11" xfId="1" applyFont="1" applyBorder="1" applyProtection="1">
      <protection hidden="1"/>
    </xf>
    <xf numFmtId="0" fontId="3" fillId="2" borderId="9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4" fontId="0" fillId="0" borderId="0" xfId="1" applyFont="1" applyFill="1" applyBorder="1" applyProtection="1"/>
    <xf numFmtId="0" fontId="0" fillId="0" borderId="10" xfId="0" applyFill="1" applyBorder="1" applyProtection="1"/>
    <xf numFmtId="0" fontId="0" fillId="0" borderId="9" xfId="0" applyFill="1" applyBorder="1" applyProtection="1"/>
    <xf numFmtId="0" fontId="0" fillId="0" borderId="9" xfId="0" applyFill="1" applyBorder="1" applyAlignment="1" applyProtection="1">
      <alignment horizontal="left"/>
    </xf>
    <xf numFmtId="0" fontId="5" fillId="0" borderId="11" xfId="0" applyFont="1" applyFill="1" applyBorder="1" applyProtection="1"/>
    <xf numFmtId="0" fontId="4" fillId="0" borderId="2" xfId="0" applyFont="1" applyFill="1" applyBorder="1" applyProtection="1"/>
    <xf numFmtId="0" fontId="4" fillId="0" borderId="2" xfId="0" applyFont="1" applyBorder="1" applyProtection="1">
      <protection hidden="1"/>
    </xf>
    <xf numFmtId="44" fontId="2" fillId="0" borderId="11" xfId="0" applyNumberFormat="1" applyFont="1" applyBorder="1" applyProtection="1">
      <protection hidden="1"/>
    </xf>
    <xf numFmtId="14" fontId="0" fillId="0" borderId="0" xfId="0" applyNumberForma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3" xfId="0" applyBorder="1" applyAlignment="1" applyProtection="1">
      <alignment horizontal="right"/>
      <protection hidden="1"/>
    </xf>
    <xf numFmtId="0" fontId="8" fillId="2" borderId="0" xfId="0" applyFont="1" applyFill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left"/>
      <protection hidden="1"/>
    </xf>
    <xf numFmtId="0" fontId="6" fillId="0" borderId="0" xfId="2" applyBorder="1" applyAlignment="1" applyProtection="1">
      <alignment horizontal="left"/>
      <protection hidden="1"/>
    </xf>
    <xf numFmtId="0" fontId="0" fillId="0" borderId="9" xfId="0" applyBorder="1"/>
    <xf numFmtId="0" fontId="0" fillId="2" borderId="2" xfId="0" applyFill="1" applyBorder="1" applyProtection="1"/>
    <xf numFmtId="0" fontId="0" fillId="2" borderId="3" xfId="1" applyNumberFormat="1" applyFont="1" applyFill="1" applyBorder="1" applyProtection="1">
      <protection locked="0"/>
    </xf>
    <xf numFmtId="0" fontId="0" fillId="3" borderId="0" xfId="0" applyFill="1" applyBorder="1" applyProtection="1"/>
    <xf numFmtId="0" fontId="0" fillId="3" borderId="3" xfId="1" applyNumberFormat="1" applyFont="1" applyFill="1" applyBorder="1" applyProtection="1">
      <protection locked="0"/>
    </xf>
    <xf numFmtId="0" fontId="0" fillId="3" borderId="9" xfId="0" applyFill="1" applyBorder="1" applyProtection="1"/>
    <xf numFmtId="0" fontId="0" fillId="3" borderId="11" xfId="0" applyFill="1" applyBorder="1" applyProtection="1"/>
    <xf numFmtId="0" fontId="0" fillId="0" borderId="4" xfId="0" applyBorder="1" applyProtection="1">
      <protection locked="0"/>
    </xf>
    <xf numFmtId="0" fontId="0" fillId="3" borderId="7" xfId="0" applyFill="1" applyBorder="1" applyProtection="1"/>
    <xf numFmtId="0" fontId="0" fillId="3" borderId="8" xfId="1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0" xfId="0" applyBorder="1" applyProtection="1">
      <protection locked="0"/>
    </xf>
    <xf numFmtId="0" fontId="4" fillId="0" borderId="2" xfId="0" applyFont="1" applyBorder="1" applyProtection="1"/>
    <xf numFmtId="0" fontId="0" fillId="0" borderId="11" xfId="1" applyNumberFormat="1" applyFont="1" applyFill="1" applyBorder="1" applyProtection="1">
      <protection locked="0"/>
    </xf>
    <xf numFmtId="0" fontId="0" fillId="2" borderId="7" xfId="0" applyFill="1" applyBorder="1" applyProtection="1"/>
    <xf numFmtId="0" fontId="0" fillId="2" borderId="3" xfId="0" applyFill="1" applyBorder="1" applyProtection="1"/>
    <xf numFmtId="0" fontId="3" fillId="2" borderId="10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horizontal="left"/>
    </xf>
    <xf numFmtId="0" fontId="8" fillId="2" borderId="10" xfId="0" applyFont="1" applyFill="1" applyBorder="1" applyProtection="1"/>
    <xf numFmtId="0" fontId="0" fillId="2" borderId="9" xfId="0" applyFill="1" applyBorder="1" applyProtection="1"/>
    <xf numFmtId="44" fontId="0" fillId="0" borderId="9" xfId="1" applyFont="1" applyFill="1" applyBorder="1" applyProtection="1"/>
    <xf numFmtId="0" fontId="0" fillId="2" borderId="11" xfId="0" applyFill="1" applyBorder="1" applyProtection="1"/>
    <xf numFmtId="14" fontId="0" fillId="0" borderId="0" xfId="0" applyNumberFormat="1" applyBorder="1" applyProtection="1"/>
    <xf numFmtId="44" fontId="0" fillId="0" borderId="3" xfId="1" applyFont="1" applyFill="1" applyBorder="1" applyProtection="1"/>
    <xf numFmtId="0" fontId="3" fillId="2" borderId="11" xfId="0" applyFont="1" applyFill="1" applyBorder="1" applyAlignment="1" applyProtection="1">
      <alignment horizontal="left"/>
    </xf>
    <xf numFmtId="44" fontId="2" fillId="0" borderId="0" xfId="0" applyNumberFormat="1" applyFont="1" applyBorder="1" applyProtection="1">
      <protection hidden="1"/>
    </xf>
    <xf numFmtId="44" fontId="0" fillId="0" borderId="1" xfId="0" applyNumberFormat="1" applyBorder="1" applyProtection="1">
      <protection hidden="1"/>
    </xf>
    <xf numFmtId="44" fontId="0" fillId="0" borderId="15" xfId="0" applyNumberFormat="1" applyBorder="1" applyProtection="1">
      <protection hidden="1"/>
    </xf>
    <xf numFmtId="0" fontId="0" fillId="0" borderId="0" xfId="0" applyProtection="1">
      <protection hidden="1"/>
    </xf>
    <xf numFmtId="0" fontId="2" fillId="0" borderId="1" xfId="0" applyFont="1" applyBorder="1" applyProtection="1">
      <protection hidden="1"/>
    </xf>
    <xf numFmtId="44" fontId="2" fillId="0" borderId="1" xfId="0" applyNumberFormat="1" applyFont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2" xfId="0" applyFill="1" applyBorder="1" applyProtection="1">
      <protection hidden="1"/>
    </xf>
    <xf numFmtId="44" fontId="0" fillId="0" borderId="6" xfId="1" applyNumberFormat="1" applyFont="1" applyFill="1" applyBorder="1" applyProtection="1">
      <protection locked="0"/>
    </xf>
    <xf numFmtId="0" fontId="4" fillId="0" borderId="3" xfId="0" applyFont="1" applyBorder="1" applyProtection="1">
      <protection hidden="1"/>
    </xf>
    <xf numFmtId="44" fontId="2" fillId="0" borderId="16" xfId="0" applyNumberFormat="1" applyFont="1" applyBorder="1" applyProtection="1">
      <protection hidden="1"/>
    </xf>
    <xf numFmtId="44" fontId="2" fillId="0" borderId="17" xfId="1" applyFont="1" applyBorder="1" applyProtection="1">
      <protection hidden="1"/>
    </xf>
    <xf numFmtId="0" fontId="0" fillId="2" borderId="8" xfId="0" applyFill="1" applyBorder="1"/>
    <xf numFmtId="0" fontId="0" fillId="0" borderId="3" xfId="1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alignment horizontal="left"/>
    </xf>
    <xf numFmtId="44" fontId="4" fillId="0" borderId="6" xfId="0" applyNumberFormat="1" applyFont="1" applyFill="1" applyBorder="1" applyProtection="1">
      <protection locked="0"/>
    </xf>
    <xf numFmtId="44" fontId="2" fillId="0" borderId="3" xfId="0" applyNumberFormat="1" applyFont="1" applyBorder="1" applyProtection="1">
      <protection hidden="1"/>
    </xf>
    <xf numFmtId="0" fontId="9" fillId="2" borderId="0" xfId="0" applyFont="1" applyFill="1" applyProtection="1">
      <protection hidden="1"/>
    </xf>
    <xf numFmtId="0" fontId="9" fillId="0" borderId="2" xfId="0" applyFont="1" applyBorder="1" applyProtection="1">
      <protection hidden="1"/>
    </xf>
    <xf numFmtId="0" fontId="9" fillId="0" borderId="0" xfId="0" applyFont="1" applyBorder="1" applyProtection="1">
      <protection hidden="1"/>
    </xf>
    <xf numFmtId="44" fontId="9" fillId="0" borderId="3" xfId="1" applyFont="1" applyBorder="1" applyProtection="1">
      <protection hidden="1"/>
    </xf>
    <xf numFmtId="0" fontId="9" fillId="0" borderId="0" xfId="0" applyFont="1"/>
    <xf numFmtId="0" fontId="10" fillId="2" borderId="0" xfId="0" applyFont="1" applyFill="1" applyProtection="1">
      <protection hidden="1"/>
    </xf>
    <xf numFmtId="0" fontId="10" fillId="0" borderId="4" xfId="0" applyFont="1" applyBorder="1" applyProtection="1">
      <protection hidden="1"/>
    </xf>
    <xf numFmtId="0" fontId="10" fillId="0" borderId="7" xfId="0" applyFont="1" applyBorder="1" applyProtection="1">
      <protection hidden="1"/>
    </xf>
    <xf numFmtId="0" fontId="10" fillId="0" borderId="8" xfId="0" applyFont="1" applyBorder="1" applyProtection="1">
      <protection hidden="1"/>
    </xf>
    <xf numFmtId="0" fontId="10" fillId="0" borderId="0" xfId="0" applyFont="1"/>
    <xf numFmtId="0" fontId="3" fillId="2" borderId="2" xfId="0" applyFont="1" applyFill="1" applyBorder="1" applyProtection="1"/>
    <xf numFmtId="0" fontId="0" fillId="2" borderId="3" xfId="0" applyFill="1" applyBorder="1"/>
    <xf numFmtId="0" fontId="3" fillId="2" borderId="2" xfId="0" applyFont="1" applyFill="1" applyBorder="1" applyAlignment="1" applyProtection="1">
      <alignment horizontal="left"/>
    </xf>
    <xf numFmtId="0" fontId="3" fillId="2" borderId="19" xfId="0" applyFont="1" applyFill="1" applyBorder="1" applyProtection="1"/>
    <xf numFmtId="0" fontId="4" fillId="0" borderId="0" xfId="0" applyFont="1"/>
    <xf numFmtId="0" fontId="0" fillId="0" borderId="0" xfId="0" applyBorder="1" applyAlignment="1" applyProtection="1">
      <alignment horizontal="left"/>
      <protection hidden="1"/>
    </xf>
    <xf numFmtId="0" fontId="1" fillId="0" borderId="2" xfId="0" applyFont="1" applyFill="1" applyBorder="1" applyProtection="1"/>
    <xf numFmtId="0" fontId="1" fillId="0" borderId="4" xfId="0" applyFont="1" applyBorder="1"/>
    <xf numFmtId="0" fontId="1" fillId="0" borderId="2" xfId="0" applyFont="1" applyBorder="1" applyProtection="1">
      <protection locked="0"/>
    </xf>
    <xf numFmtId="0" fontId="1" fillId="0" borderId="2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0" fontId="1" fillId="0" borderId="2" xfId="0" applyFont="1" applyBorder="1" applyAlignment="1" applyProtection="1"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44" fontId="10" fillId="0" borderId="3" xfId="1" applyFont="1" applyFill="1" applyBorder="1" applyProtection="1">
      <protection hidden="1"/>
    </xf>
    <xf numFmtId="0" fontId="3" fillId="2" borderId="10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 applyProtection="1">
      <alignment horizontal="right"/>
      <protection locked="0"/>
    </xf>
    <xf numFmtId="0" fontId="0" fillId="0" borderId="21" xfId="0" applyFill="1" applyBorder="1" applyAlignment="1" applyProtection="1">
      <alignment horizontal="right"/>
      <protection locked="0"/>
    </xf>
    <xf numFmtId="0" fontId="3" fillId="2" borderId="9" xfId="0" applyFont="1" applyFill="1" applyBorder="1" applyAlignment="1" applyProtection="1">
      <alignment horizontal="left"/>
      <protection hidden="1"/>
    </xf>
    <xf numFmtId="0" fontId="0" fillId="0" borderId="9" xfId="0" applyBorder="1" applyAlignment="1">
      <alignment horizontal="left"/>
    </xf>
    <xf numFmtId="0" fontId="3" fillId="2" borderId="0" xfId="0" applyFont="1" applyFill="1" applyBorder="1" applyAlignment="1" applyProtection="1">
      <alignment horizontal="left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left"/>
      <protection hidden="1"/>
    </xf>
    <xf numFmtId="14" fontId="0" fillId="0" borderId="15" xfId="0" applyNumberFormat="1" applyBorder="1" applyAlignment="1" applyProtection="1">
      <alignment horizontal="left"/>
      <protection hidden="1"/>
    </xf>
    <xf numFmtId="14" fontId="0" fillId="0" borderId="6" xfId="0" applyNumberFormat="1" applyBorder="1" applyAlignment="1" applyProtection="1">
      <alignment horizontal="left"/>
      <protection hidden="1"/>
    </xf>
    <xf numFmtId="44" fontId="0" fillId="0" borderId="15" xfId="1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 horizontal="left"/>
      <protection hidden="1"/>
    </xf>
    <xf numFmtId="14" fontId="0" fillId="0" borderId="12" xfId="0" applyNumberFormat="1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 indent="8"/>
      <protection hidden="1"/>
    </xf>
    <xf numFmtId="44" fontId="4" fillId="0" borderId="15" xfId="0" applyNumberFormat="1" applyFont="1" applyBorder="1" applyAlignment="1" applyProtection="1">
      <alignment horizontal="center"/>
      <protection hidden="1"/>
    </xf>
    <xf numFmtId="0" fontId="0" fillId="0" borderId="1" xfId="0" applyBorder="1" applyAlignment="1"/>
    <xf numFmtId="44" fontId="4" fillId="0" borderId="1" xfId="0" applyNumberFormat="1" applyFont="1" applyBorder="1" applyAlignment="1" applyProtection="1">
      <alignment horizontal="center"/>
      <protection hidden="1"/>
    </xf>
    <xf numFmtId="44" fontId="4" fillId="0" borderId="5" xfId="0" applyNumberFormat="1" applyFont="1" applyBorder="1" applyAlignment="1" applyProtection="1">
      <alignment horizontal="center"/>
      <protection hidden="1"/>
    </xf>
    <xf numFmtId="44" fontId="4" fillId="0" borderId="6" xfId="0" applyNumberFormat="1" applyFont="1" applyBorder="1" applyAlignment="1" applyProtection="1">
      <alignment horizontal="center"/>
      <protection hidden="1"/>
    </xf>
    <xf numFmtId="0" fontId="6" fillId="0" borderId="0" xfId="2" applyFill="1" applyAlignment="1" applyProtection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K17"/>
</file>

<file path=xl/ctrlProps/ctrlProp2.xml><?xml version="1.0" encoding="utf-8"?>
<formControlPr xmlns="http://schemas.microsoft.com/office/spreadsheetml/2009/9/main" objectType="CheckBox" fmlaLink="L17"/>
</file>

<file path=xl/ctrlProps/ctrlProp3.xml><?xml version="1.0" encoding="utf-8"?>
<formControlPr xmlns="http://schemas.microsoft.com/office/spreadsheetml/2009/9/main" objectType="CheckBox" fmlaLink="M17"/>
</file>

<file path=xl/ctrlProps/ctrlProp4.xml><?xml version="1.0" encoding="utf-8"?>
<formControlPr xmlns="http://schemas.microsoft.com/office/spreadsheetml/2009/9/main" objectType="CheckBox" fmlaLink="K19"/>
</file>

<file path=xl/ctrlProps/ctrlProp5.xml><?xml version="1.0" encoding="utf-8"?>
<formControlPr xmlns="http://schemas.microsoft.com/office/spreadsheetml/2009/9/main" objectType="CheckBox" fmlaLink="K18"/>
</file>

<file path=xl/ctrlProps/ctrlProp6.xml><?xml version="1.0" encoding="utf-8"?>
<formControlPr xmlns="http://schemas.microsoft.com/office/spreadsheetml/2009/9/main" objectType="CheckBox" fmlaLink="L18"/>
</file>

<file path=xl/ctrlProps/ctrlProp7.xml><?xml version="1.0" encoding="utf-8"?>
<formControlPr xmlns="http://schemas.microsoft.com/office/spreadsheetml/2009/9/main" objectType="CheckBox" fmlaLink="M18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</xdr:colOff>
          <xdr:row>15</xdr:row>
          <xdr:rowOff>139700</xdr:rowOff>
        </xdr:from>
        <xdr:to>
          <xdr:col>5</xdr:col>
          <xdr:colOff>546100</xdr:colOff>
          <xdr:row>17</xdr:row>
          <xdr:rowOff>25400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Seller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15</xdr:row>
          <xdr:rowOff>139700</xdr:rowOff>
        </xdr:from>
        <xdr:to>
          <xdr:col>6</xdr:col>
          <xdr:colOff>558800</xdr:colOff>
          <xdr:row>17</xdr:row>
          <xdr:rowOff>25400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Buyer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139700</xdr:rowOff>
        </xdr:from>
        <xdr:to>
          <xdr:col>9</xdr:col>
          <xdr:colOff>711200</xdr:colOff>
          <xdr:row>17</xdr:row>
          <xdr:rowOff>25400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Equal Split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</xdr:colOff>
          <xdr:row>17</xdr:row>
          <xdr:rowOff>139700</xdr:rowOff>
        </xdr:from>
        <xdr:to>
          <xdr:col>5</xdr:col>
          <xdr:colOff>812800</xdr:colOff>
          <xdr:row>19</xdr:row>
          <xdr:rowOff>25400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Check if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</xdr:colOff>
          <xdr:row>16</xdr:row>
          <xdr:rowOff>139700</xdr:rowOff>
        </xdr:from>
        <xdr:to>
          <xdr:col>5</xdr:col>
          <xdr:colOff>546100</xdr:colOff>
          <xdr:row>18</xdr:row>
          <xdr:rowOff>25400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Seller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16</xdr:row>
          <xdr:rowOff>139700</xdr:rowOff>
        </xdr:from>
        <xdr:to>
          <xdr:col>6</xdr:col>
          <xdr:colOff>558800</xdr:colOff>
          <xdr:row>18</xdr:row>
          <xdr:rowOff>25400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Buyer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139700</xdr:rowOff>
        </xdr:from>
        <xdr:to>
          <xdr:col>9</xdr:col>
          <xdr:colOff>711200</xdr:colOff>
          <xdr:row>18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Equal Split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215900</xdr:colOff>
          <xdr:row>0</xdr:row>
          <xdr:rowOff>177800</xdr:rowOff>
        </xdr:from>
        <xdr:to>
          <xdr:col>9</xdr:col>
          <xdr:colOff>774700</xdr:colOff>
          <xdr:row>2</xdr:row>
          <xdr:rowOff>101600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139700</xdr:rowOff>
        </xdr:from>
        <xdr:to>
          <xdr:col>11</xdr:col>
          <xdr:colOff>812800</xdr:colOff>
          <xdr:row>1</xdr:row>
          <xdr:rowOff>177800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965200</xdr:colOff>
          <xdr:row>1</xdr:row>
          <xdr:rowOff>165100</xdr:rowOff>
        </xdr:from>
        <xdr:to>
          <xdr:col>11</xdr:col>
          <xdr:colOff>939800</xdr:colOff>
          <xdr:row>2</xdr:row>
          <xdr:rowOff>190500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rneswalker.com/" TargetMode="External"/><Relationship Id="rId6" Type="http://schemas.openxmlformats.org/officeDocument/2006/relationships/image" Target="../media/image1.emf"/><Relationship Id="rId11" Type="http://schemas.openxmlformats.org/officeDocument/2006/relationships/ctrlProp" Target="../ctrlProps/ctrlProp5.xml"/><Relationship Id="rId5" Type="http://schemas.openxmlformats.org/officeDocument/2006/relationships/oleObject" Target="../embeddings/oleObject1.bin"/><Relationship Id="rId10" Type="http://schemas.openxmlformats.org/officeDocument/2006/relationships/ctrlProp" Target="../ctrlProps/ctrlProp4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1.emf"/><Relationship Id="rId2" Type="http://schemas.openxmlformats.org/officeDocument/2006/relationships/hyperlink" Target="mailto:info@BarnesWalker.com" TargetMode="External"/><Relationship Id="rId1" Type="http://schemas.openxmlformats.org/officeDocument/2006/relationships/hyperlink" Target="http://www.barneswalker.com/" TargetMode="External"/><Relationship Id="rId6" Type="http://schemas.openxmlformats.org/officeDocument/2006/relationships/oleObject" Target="../embeddings/oleObject2.bin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image" Target="../media/image1.emf"/><Relationship Id="rId2" Type="http://schemas.openxmlformats.org/officeDocument/2006/relationships/hyperlink" Target="mailto:info@BarnesWalker.com" TargetMode="External"/><Relationship Id="rId1" Type="http://schemas.openxmlformats.org/officeDocument/2006/relationships/hyperlink" Target="http://www.barneswalker.com/" TargetMode="External"/><Relationship Id="rId6" Type="http://schemas.openxmlformats.org/officeDocument/2006/relationships/oleObject" Target="../embeddings/oleObject3.bin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09"/>
  <sheetViews>
    <sheetView showGridLines="0" topLeftCell="A66" workbookViewId="0">
      <selection activeCell="E32" sqref="E32"/>
    </sheetView>
  </sheetViews>
  <sheetFormatPr baseColWidth="10" defaultColWidth="8.83203125" defaultRowHeight="13" x14ac:dyDescent="0.15"/>
  <cols>
    <col min="1" max="1" width="0.6640625" customWidth="1"/>
    <col min="5" max="5" width="8.5" customWidth="1"/>
    <col min="6" max="6" width="13.5" customWidth="1"/>
    <col min="7" max="7" width="14.1640625" customWidth="1"/>
    <col min="8" max="8" width="13.5" hidden="1" customWidth="1"/>
    <col min="9" max="9" width="8.83203125" hidden="1" customWidth="1"/>
    <col min="10" max="10" width="14.33203125" style="1" customWidth="1"/>
    <col min="11" max="13" width="12.6640625" hidden="1" customWidth="1"/>
    <col min="14" max="14" width="12.6640625" customWidth="1"/>
  </cols>
  <sheetData>
    <row r="1" spans="1:14" ht="45.75" customHeight="1" x14ac:dyDescent="0.25">
      <c r="A1" s="9"/>
      <c r="B1" s="162" t="s">
        <v>129</v>
      </c>
      <c r="C1" s="120"/>
      <c r="D1" s="120"/>
      <c r="E1" s="120"/>
      <c r="F1" s="120"/>
      <c r="G1" s="120"/>
      <c r="H1" s="120"/>
      <c r="I1" s="120"/>
      <c r="J1" s="144"/>
      <c r="K1" s="29"/>
      <c r="L1" s="29"/>
      <c r="M1" s="30"/>
    </row>
    <row r="2" spans="1:14" ht="27" customHeight="1" x14ac:dyDescent="0.25">
      <c r="A2" s="9"/>
      <c r="B2" s="159" t="s">
        <v>116</v>
      </c>
      <c r="C2" s="33"/>
      <c r="D2" s="33"/>
      <c r="E2" s="33"/>
      <c r="F2" s="33"/>
      <c r="G2" s="33"/>
      <c r="H2" s="33"/>
      <c r="I2" s="33"/>
      <c r="J2" s="160"/>
      <c r="K2" s="31"/>
      <c r="L2" s="31"/>
      <c r="M2" s="35"/>
    </row>
    <row r="3" spans="1:14" ht="24" customHeight="1" thickBot="1" x14ac:dyDescent="0.3">
      <c r="A3" s="12"/>
      <c r="B3" s="161" t="s">
        <v>111</v>
      </c>
      <c r="C3" s="27"/>
      <c r="D3" s="27"/>
      <c r="E3" s="27"/>
      <c r="F3" s="27"/>
      <c r="G3" s="27"/>
      <c r="H3" s="27"/>
      <c r="I3" s="27"/>
      <c r="J3" s="131"/>
      <c r="K3" s="31"/>
      <c r="L3" s="31"/>
      <c r="M3" s="121"/>
    </row>
    <row r="4" spans="1:14" x14ac:dyDescent="0.15">
      <c r="A4" s="12"/>
      <c r="B4" s="166" t="s">
        <v>117</v>
      </c>
      <c r="C4" s="29"/>
      <c r="D4" s="29"/>
      <c r="E4" s="29"/>
      <c r="F4" s="29"/>
      <c r="G4" s="29"/>
      <c r="H4" s="29"/>
      <c r="I4" s="29"/>
      <c r="J4" s="30"/>
      <c r="K4" s="31"/>
      <c r="L4" s="31"/>
      <c r="M4" s="121"/>
    </row>
    <row r="5" spans="1:14" ht="6" customHeight="1" x14ac:dyDescent="0.15">
      <c r="A5" s="12"/>
      <c r="B5" s="10"/>
      <c r="C5" s="31"/>
      <c r="D5" s="31"/>
      <c r="E5" s="31"/>
      <c r="F5" s="31"/>
      <c r="G5" s="31"/>
      <c r="H5" s="31"/>
      <c r="I5" s="31"/>
      <c r="J5" s="35"/>
      <c r="K5" s="31"/>
      <c r="L5" s="31"/>
      <c r="M5" s="121"/>
    </row>
    <row r="6" spans="1:14" x14ac:dyDescent="0.15">
      <c r="A6" s="12"/>
      <c r="B6" s="34" t="s">
        <v>66</v>
      </c>
      <c r="C6" s="31"/>
      <c r="D6" s="31"/>
      <c r="E6" s="31"/>
      <c r="F6" s="31"/>
      <c r="G6" s="31"/>
      <c r="H6" s="31"/>
      <c r="I6" s="31"/>
      <c r="J6" s="35"/>
      <c r="K6" s="31"/>
      <c r="L6" s="31"/>
      <c r="M6" s="121"/>
    </row>
    <row r="7" spans="1:14" x14ac:dyDescent="0.15">
      <c r="A7" s="12"/>
      <c r="B7" s="34" t="s">
        <v>29</v>
      </c>
      <c r="C7" s="31"/>
      <c r="D7" s="31"/>
      <c r="E7" s="31"/>
      <c r="F7" s="31"/>
      <c r="G7" s="31"/>
      <c r="H7" s="31"/>
      <c r="I7" s="31"/>
      <c r="J7" s="35"/>
      <c r="K7" s="31"/>
      <c r="L7" s="31"/>
      <c r="M7" s="121"/>
    </row>
    <row r="8" spans="1:14" ht="6" customHeight="1" x14ac:dyDescent="0.15">
      <c r="A8" s="12"/>
      <c r="B8" s="34"/>
      <c r="C8" s="31"/>
      <c r="D8" s="31"/>
      <c r="E8" s="31"/>
      <c r="F8" s="31"/>
      <c r="G8" s="31"/>
      <c r="H8" s="31"/>
      <c r="I8" s="31"/>
      <c r="J8" s="35"/>
      <c r="K8" s="31"/>
      <c r="L8" s="31"/>
      <c r="M8" s="121"/>
    </row>
    <row r="9" spans="1:14" x14ac:dyDescent="0.15">
      <c r="A9" s="12"/>
      <c r="B9" s="34" t="s">
        <v>67</v>
      </c>
      <c r="C9" s="31"/>
      <c r="D9" s="31"/>
      <c r="E9" s="31"/>
      <c r="F9" s="31"/>
      <c r="G9" s="31"/>
      <c r="H9" s="31"/>
      <c r="I9" s="31"/>
      <c r="J9" s="35"/>
      <c r="K9" s="31"/>
      <c r="L9" s="31"/>
      <c r="M9" s="121"/>
    </row>
    <row r="10" spans="1:14" ht="14" thickBot="1" x14ac:dyDescent="0.2">
      <c r="A10" s="12"/>
      <c r="B10" s="39" t="s">
        <v>29</v>
      </c>
      <c r="C10" s="32"/>
      <c r="D10" s="32"/>
      <c r="E10" s="32"/>
      <c r="F10" s="32"/>
      <c r="G10" s="32"/>
      <c r="H10" s="32"/>
      <c r="I10" s="32"/>
      <c r="J10" s="40"/>
      <c r="K10" s="31"/>
      <c r="L10" s="31"/>
      <c r="M10" s="121"/>
    </row>
    <row r="11" spans="1:14" ht="26" thickBot="1" x14ac:dyDescent="0.3">
      <c r="A11" s="12"/>
      <c r="B11" s="177" t="s">
        <v>26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9"/>
      <c r="N11" s="10"/>
    </row>
    <row r="12" spans="1:14" x14ac:dyDescent="0.15">
      <c r="A12" s="12"/>
      <c r="B12" s="34" t="s">
        <v>25</v>
      </c>
      <c r="C12" s="31"/>
      <c r="D12" s="181"/>
      <c r="E12" s="181"/>
      <c r="F12" s="181"/>
      <c r="G12" s="181"/>
      <c r="H12" s="181"/>
      <c r="I12" s="181"/>
      <c r="J12" s="182"/>
      <c r="K12" s="31"/>
      <c r="L12" s="31"/>
      <c r="M12" s="121"/>
    </row>
    <row r="13" spans="1:14" x14ac:dyDescent="0.15">
      <c r="A13" s="12"/>
      <c r="B13" s="34" t="s">
        <v>15</v>
      </c>
      <c r="C13" s="31"/>
      <c r="D13" s="31"/>
      <c r="E13" s="31"/>
      <c r="F13" s="31"/>
      <c r="G13" s="129"/>
      <c r="H13" s="15"/>
      <c r="I13" s="15"/>
      <c r="J13" s="19"/>
      <c r="K13" s="31"/>
      <c r="L13" s="31"/>
      <c r="M13" s="121"/>
    </row>
    <row r="14" spans="1:14" x14ac:dyDescent="0.15">
      <c r="A14" s="12"/>
      <c r="B14" s="34" t="s">
        <v>16</v>
      </c>
      <c r="C14" s="31"/>
      <c r="D14" s="31"/>
      <c r="E14" s="31"/>
      <c r="F14" s="31"/>
      <c r="G14" s="31"/>
      <c r="H14" s="15"/>
      <c r="I14" s="15"/>
      <c r="J14" s="19"/>
      <c r="K14" s="31"/>
      <c r="L14" s="31"/>
      <c r="M14" s="121"/>
    </row>
    <row r="15" spans="1:14" x14ac:dyDescent="0.15">
      <c r="A15" s="12"/>
      <c r="B15" s="34" t="s">
        <v>5</v>
      </c>
      <c r="C15" s="31"/>
      <c r="D15" s="31"/>
      <c r="E15" s="31"/>
      <c r="F15" s="31"/>
      <c r="G15" s="31"/>
      <c r="H15" s="15"/>
      <c r="I15" s="15"/>
      <c r="J15" s="20"/>
      <c r="K15" s="31"/>
      <c r="L15" s="31"/>
      <c r="M15" s="121"/>
    </row>
    <row r="16" spans="1:14" x14ac:dyDescent="0.15">
      <c r="A16" s="12"/>
      <c r="B16" s="34"/>
      <c r="C16" s="31"/>
      <c r="D16" s="31"/>
      <c r="E16" s="31"/>
      <c r="F16" s="31"/>
      <c r="G16" s="31"/>
      <c r="H16" s="15"/>
      <c r="I16" s="15"/>
      <c r="J16" s="130"/>
      <c r="K16" s="31"/>
      <c r="L16" s="31"/>
      <c r="M16" s="121"/>
    </row>
    <row r="17" spans="1:14" x14ac:dyDescent="0.15">
      <c r="A17" s="12"/>
      <c r="B17" s="34" t="s">
        <v>58</v>
      </c>
      <c r="C17" s="31"/>
      <c r="D17" s="31"/>
      <c r="E17" s="31"/>
      <c r="F17" s="31"/>
      <c r="G17" s="31"/>
      <c r="H17" s="31"/>
      <c r="I17" s="31"/>
      <c r="J17" s="35"/>
      <c r="K17" s="15" t="b">
        <v>0</v>
      </c>
      <c r="L17" s="15" t="b">
        <v>0</v>
      </c>
      <c r="M17" s="123" t="b">
        <v>0</v>
      </c>
    </row>
    <row r="18" spans="1:14" x14ac:dyDescent="0.15">
      <c r="A18" s="12"/>
      <c r="B18" s="34" t="s">
        <v>57</v>
      </c>
      <c r="C18" s="31"/>
      <c r="D18" s="31"/>
      <c r="E18" s="31"/>
      <c r="F18" s="31"/>
      <c r="G18" s="31"/>
      <c r="H18" s="31"/>
      <c r="I18" s="31"/>
      <c r="J18" s="35"/>
      <c r="K18" s="15" t="b">
        <v>0</v>
      </c>
      <c r="L18" s="15" t="b">
        <v>0</v>
      </c>
      <c r="M18" s="123" t="b">
        <v>0</v>
      </c>
    </row>
    <row r="19" spans="1:14" x14ac:dyDescent="0.15">
      <c r="A19" s="12"/>
      <c r="B19" s="34" t="s">
        <v>21</v>
      </c>
      <c r="C19" s="31"/>
      <c r="D19" s="31"/>
      <c r="E19" s="31"/>
      <c r="F19" s="31"/>
      <c r="G19" s="31"/>
      <c r="H19" s="31"/>
      <c r="I19" s="31"/>
      <c r="J19" s="35"/>
      <c r="K19" s="15" t="b">
        <v>0</v>
      </c>
      <c r="L19" s="15"/>
      <c r="M19" s="123"/>
    </row>
    <row r="20" spans="1:14" x14ac:dyDescent="0.15">
      <c r="A20" s="12"/>
      <c r="B20" s="34"/>
      <c r="C20" s="31"/>
      <c r="D20" s="31"/>
      <c r="E20" s="31"/>
      <c r="F20" s="31"/>
      <c r="G20" s="31"/>
      <c r="H20" s="31"/>
      <c r="I20" s="31"/>
      <c r="J20" s="35"/>
      <c r="K20" s="15"/>
      <c r="L20" s="15"/>
      <c r="M20" s="123"/>
    </row>
    <row r="21" spans="1:14" x14ac:dyDescent="0.15">
      <c r="A21" s="12"/>
      <c r="B21" s="36" t="s">
        <v>90</v>
      </c>
      <c r="C21" s="37"/>
      <c r="D21" s="37"/>
      <c r="E21" s="38"/>
      <c r="F21" s="37"/>
      <c r="G21" s="37"/>
      <c r="H21" s="37"/>
      <c r="I21" s="37"/>
      <c r="J21" s="22"/>
      <c r="K21" s="15"/>
      <c r="L21" s="15"/>
      <c r="M21" s="123"/>
    </row>
    <row r="22" spans="1:14" x14ac:dyDescent="0.15">
      <c r="A22" s="12"/>
      <c r="B22" s="36" t="s">
        <v>80</v>
      </c>
      <c r="C22" s="37"/>
      <c r="D22" s="37"/>
      <c r="E22" s="38"/>
      <c r="F22" s="37"/>
      <c r="G22" s="37"/>
      <c r="H22" s="37"/>
      <c r="I22" s="37"/>
      <c r="J22" s="24"/>
      <c r="K22" s="31"/>
      <c r="L22" s="31"/>
      <c r="M22" s="121"/>
    </row>
    <row r="23" spans="1:14" x14ac:dyDescent="0.15">
      <c r="A23" s="12"/>
      <c r="B23" s="36"/>
      <c r="C23" s="37"/>
      <c r="D23" s="37"/>
      <c r="E23" s="38"/>
      <c r="F23" s="37"/>
      <c r="G23" s="37"/>
      <c r="H23" s="37"/>
      <c r="I23" s="37"/>
      <c r="J23" s="145"/>
      <c r="K23" s="31"/>
      <c r="L23" s="31"/>
      <c r="M23" s="121"/>
    </row>
    <row r="24" spans="1:14" ht="31.25" customHeight="1" thickBot="1" x14ac:dyDescent="0.3">
      <c r="A24" s="12"/>
      <c r="B24" s="122" t="s">
        <v>27</v>
      </c>
      <c r="C24" s="87"/>
      <c r="D24" s="87"/>
      <c r="E24" s="87"/>
      <c r="F24" s="87"/>
      <c r="G24" s="87"/>
      <c r="H24" s="87"/>
      <c r="I24" s="87"/>
      <c r="J24" s="131"/>
      <c r="K24" s="88"/>
      <c r="L24" s="88"/>
      <c r="M24" s="124"/>
      <c r="N24" s="3"/>
    </row>
    <row r="25" spans="1:14" x14ac:dyDescent="0.15">
      <c r="A25" s="12"/>
      <c r="B25" s="28"/>
      <c r="C25" s="29"/>
      <c r="D25" s="29"/>
      <c r="E25" s="29"/>
      <c r="F25" s="29"/>
      <c r="G25" s="29"/>
      <c r="H25" s="29"/>
      <c r="I25" s="29"/>
      <c r="J25" s="30"/>
      <c r="K25" s="31"/>
      <c r="L25" s="31"/>
      <c r="M25" s="121"/>
    </row>
    <row r="26" spans="1:14" x14ac:dyDescent="0.15">
      <c r="A26" s="12"/>
      <c r="B26" s="61" t="s">
        <v>33</v>
      </c>
      <c r="C26" s="37"/>
      <c r="D26" s="37"/>
      <c r="E26" s="89"/>
      <c r="F26" s="37"/>
      <c r="G26" s="37"/>
      <c r="H26" s="37"/>
      <c r="I26" s="37"/>
      <c r="J26" s="22"/>
      <c r="K26" s="37"/>
      <c r="L26" s="37"/>
      <c r="M26" s="121"/>
    </row>
    <row r="27" spans="1:14" x14ac:dyDescent="0.15">
      <c r="A27" s="12"/>
      <c r="B27" s="36" t="s">
        <v>34</v>
      </c>
      <c r="C27" s="37"/>
      <c r="D27" s="37"/>
      <c r="E27" s="37"/>
      <c r="F27" s="37"/>
      <c r="G27" s="37"/>
      <c r="H27" s="37"/>
      <c r="I27" s="37"/>
      <c r="J27" s="20"/>
      <c r="K27" s="37"/>
      <c r="L27" s="37"/>
      <c r="M27" s="121"/>
    </row>
    <row r="28" spans="1:14" x14ac:dyDescent="0.15">
      <c r="A28" s="12"/>
      <c r="B28" s="36" t="s">
        <v>47</v>
      </c>
      <c r="C28" s="37"/>
      <c r="D28" s="37"/>
      <c r="E28" s="37"/>
      <c r="F28" s="37"/>
      <c r="G28" s="37"/>
      <c r="H28" s="37"/>
      <c r="I28" s="37"/>
      <c r="J28" s="20"/>
      <c r="K28" s="37"/>
      <c r="L28" s="37"/>
      <c r="M28" s="121"/>
    </row>
    <row r="29" spans="1:14" x14ac:dyDescent="0.15">
      <c r="A29" s="12"/>
      <c r="B29" s="36" t="s">
        <v>35</v>
      </c>
      <c r="C29" s="37"/>
      <c r="D29" s="37"/>
      <c r="E29" s="37"/>
      <c r="F29" s="37"/>
      <c r="G29" s="37"/>
      <c r="H29" s="37"/>
      <c r="I29" s="37"/>
      <c r="J29" s="20"/>
      <c r="K29" s="37"/>
      <c r="L29" s="90"/>
      <c r="M29" s="121"/>
    </row>
    <row r="30" spans="1:14" x14ac:dyDescent="0.15">
      <c r="A30" s="12"/>
      <c r="B30" s="36" t="s">
        <v>36</v>
      </c>
      <c r="C30" s="37"/>
      <c r="D30" s="37"/>
      <c r="E30" s="38"/>
      <c r="F30" s="37"/>
      <c r="G30" s="37"/>
      <c r="H30" s="37"/>
      <c r="I30" s="37"/>
      <c r="J30" s="20"/>
      <c r="K30" s="37"/>
      <c r="L30" s="37"/>
      <c r="M30" s="121"/>
    </row>
    <row r="31" spans="1:14" x14ac:dyDescent="0.15">
      <c r="A31" s="12"/>
      <c r="B31" s="95" t="s">
        <v>112</v>
      </c>
      <c r="C31" s="37"/>
      <c r="D31" s="37"/>
      <c r="E31" s="38"/>
      <c r="F31" s="37"/>
      <c r="G31" s="37"/>
      <c r="H31" s="37"/>
      <c r="I31" s="37"/>
      <c r="J31" s="20"/>
      <c r="K31" s="37"/>
      <c r="L31" s="37"/>
      <c r="M31" s="121"/>
    </row>
    <row r="32" spans="1:14" x14ac:dyDescent="0.15">
      <c r="A32" s="12"/>
      <c r="B32" s="36" t="s">
        <v>37</v>
      </c>
      <c r="C32" s="37"/>
      <c r="D32" s="37"/>
      <c r="E32" s="38"/>
      <c r="F32" s="37"/>
      <c r="G32" s="37"/>
      <c r="H32" s="37"/>
      <c r="I32" s="37"/>
      <c r="J32" s="20"/>
      <c r="K32" s="37"/>
      <c r="L32" s="37"/>
      <c r="M32" s="121"/>
    </row>
    <row r="33" spans="1:13" x14ac:dyDescent="0.15">
      <c r="A33" s="12"/>
      <c r="B33" s="36" t="s">
        <v>38</v>
      </c>
      <c r="C33" s="37"/>
      <c r="D33" s="37"/>
      <c r="E33" s="38"/>
      <c r="F33" s="37"/>
      <c r="G33" s="37"/>
      <c r="H33" s="37"/>
      <c r="I33" s="37"/>
      <c r="J33" s="20"/>
      <c r="K33" s="37"/>
      <c r="L33" s="37"/>
      <c r="M33" s="121"/>
    </row>
    <row r="34" spans="1:13" x14ac:dyDescent="0.15">
      <c r="A34" s="12"/>
      <c r="B34" s="36" t="s">
        <v>39</v>
      </c>
      <c r="C34" s="37"/>
      <c r="D34" s="37"/>
      <c r="E34" s="38"/>
      <c r="F34" s="37"/>
      <c r="G34" s="37"/>
      <c r="H34" s="37"/>
      <c r="I34" s="37"/>
      <c r="J34" s="20"/>
      <c r="K34" s="37"/>
      <c r="L34" s="37"/>
      <c r="M34" s="121"/>
    </row>
    <row r="35" spans="1:13" x14ac:dyDescent="0.15">
      <c r="A35" s="12"/>
      <c r="B35" s="36" t="s">
        <v>40</v>
      </c>
      <c r="C35" s="37"/>
      <c r="D35" s="37"/>
      <c r="E35" s="38"/>
      <c r="F35" s="37"/>
      <c r="G35" s="37"/>
      <c r="H35" s="37"/>
      <c r="I35" s="37"/>
      <c r="J35" s="20"/>
      <c r="K35" s="37"/>
      <c r="L35" s="90"/>
      <c r="M35" s="121"/>
    </row>
    <row r="36" spans="1:13" x14ac:dyDescent="0.15">
      <c r="A36" s="12"/>
      <c r="B36" s="36" t="s">
        <v>109</v>
      </c>
      <c r="C36" s="37"/>
      <c r="D36" s="37"/>
      <c r="E36" s="38"/>
      <c r="F36" s="37"/>
      <c r="G36" s="37"/>
      <c r="H36" s="37"/>
      <c r="I36" s="37"/>
      <c r="J36" s="25"/>
      <c r="K36" s="37"/>
      <c r="L36" s="90"/>
      <c r="M36" s="121"/>
    </row>
    <row r="37" spans="1:13" x14ac:dyDescent="0.15">
      <c r="A37" s="12"/>
      <c r="B37" s="36" t="s">
        <v>76</v>
      </c>
      <c r="C37" s="37"/>
      <c r="D37" s="37"/>
      <c r="E37" s="38"/>
      <c r="F37" s="37"/>
      <c r="G37" s="37"/>
      <c r="H37" s="37"/>
      <c r="I37" s="37"/>
      <c r="J37" s="147"/>
      <c r="K37" s="37"/>
      <c r="L37" s="90"/>
      <c r="M37" s="121"/>
    </row>
    <row r="38" spans="1:13" x14ac:dyDescent="0.15">
      <c r="A38" s="12"/>
      <c r="B38" s="165" t="s">
        <v>128</v>
      </c>
      <c r="C38" s="37"/>
      <c r="D38" s="37"/>
      <c r="E38" s="38"/>
      <c r="F38" s="37"/>
      <c r="G38" s="37"/>
      <c r="H38" s="37"/>
      <c r="I38" s="37"/>
      <c r="J38" s="147"/>
      <c r="K38" s="37"/>
      <c r="L38" s="90"/>
      <c r="M38" s="121"/>
    </row>
    <row r="39" spans="1:13" ht="14" thickBot="1" x14ac:dyDescent="0.2">
      <c r="A39" s="12"/>
      <c r="B39" s="91"/>
      <c r="C39" s="92"/>
      <c r="D39" s="92"/>
      <c r="E39" s="93"/>
      <c r="F39" s="92"/>
      <c r="G39" s="92"/>
      <c r="H39" s="92"/>
      <c r="I39" s="92"/>
      <c r="J39" s="94"/>
      <c r="K39" s="37"/>
      <c r="L39" s="90"/>
      <c r="M39" s="121"/>
    </row>
    <row r="40" spans="1:13" ht="26" thickBot="1" x14ac:dyDescent="0.3">
      <c r="A40" s="12"/>
      <c r="B40" s="122" t="s">
        <v>28</v>
      </c>
      <c r="C40" s="87"/>
      <c r="D40" s="87"/>
      <c r="E40" s="87"/>
      <c r="F40" s="87"/>
      <c r="G40" s="87"/>
      <c r="H40" s="87"/>
      <c r="I40" s="87"/>
      <c r="J40" s="146"/>
      <c r="K40" s="37"/>
      <c r="L40" s="90"/>
      <c r="M40" s="121"/>
    </row>
    <row r="41" spans="1:13" x14ac:dyDescent="0.15">
      <c r="A41" s="12"/>
      <c r="B41" s="36" t="s">
        <v>106</v>
      </c>
      <c r="C41" s="37"/>
      <c r="D41" s="37"/>
      <c r="E41" s="38"/>
      <c r="F41" s="37"/>
      <c r="G41" s="37"/>
      <c r="H41" s="37"/>
      <c r="I41" s="37"/>
      <c r="J41" s="20"/>
      <c r="K41" s="37"/>
      <c r="L41" s="90"/>
      <c r="M41" s="121"/>
    </row>
    <row r="42" spans="1:13" x14ac:dyDescent="0.15">
      <c r="A42" s="12"/>
      <c r="B42" s="36" t="s">
        <v>107</v>
      </c>
      <c r="C42" s="37"/>
      <c r="D42" s="37"/>
      <c r="E42" s="38"/>
      <c r="F42" s="37"/>
      <c r="G42" s="37"/>
      <c r="H42" s="37"/>
      <c r="I42" s="37"/>
      <c r="J42" s="20"/>
      <c r="K42" s="37"/>
      <c r="L42" s="90"/>
      <c r="M42" s="121"/>
    </row>
    <row r="43" spans="1:13" x14ac:dyDescent="0.15">
      <c r="A43" s="12"/>
      <c r="B43" s="36" t="s">
        <v>91</v>
      </c>
      <c r="C43" s="37"/>
      <c r="D43" s="37"/>
      <c r="E43" s="38"/>
      <c r="F43" s="37"/>
      <c r="G43" s="37"/>
      <c r="H43" s="37"/>
      <c r="I43" s="37"/>
      <c r="J43" s="26"/>
      <c r="K43" s="37"/>
      <c r="L43" s="90"/>
      <c r="M43" s="121"/>
    </row>
    <row r="44" spans="1:13" x14ac:dyDescent="0.15">
      <c r="A44" s="12"/>
      <c r="B44" s="36" t="s">
        <v>110</v>
      </c>
      <c r="C44" s="37"/>
      <c r="D44" s="37"/>
      <c r="E44" s="38"/>
      <c r="F44" s="37"/>
      <c r="G44" s="37"/>
      <c r="H44" s="37"/>
      <c r="I44" s="37"/>
      <c r="J44" s="20"/>
      <c r="K44" s="37"/>
      <c r="L44" s="90"/>
      <c r="M44" s="121"/>
    </row>
    <row r="45" spans="1:13" x14ac:dyDescent="0.15">
      <c r="A45" s="12"/>
      <c r="B45" s="165" t="s">
        <v>145</v>
      </c>
      <c r="C45" s="37"/>
      <c r="D45" s="37"/>
      <c r="E45" s="38"/>
      <c r="F45" s="37"/>
      <c r="G45" s="37"/>
      <c r="H45" s="37"/>
      <c r="I45" s="37"/>
      <c r="J45" s="20"/>
      <c r="K45" s="37"/>
      <c r="L45" s="90"/>
      <c r="M45" s="121"/>
    </row>
    <row r="46" spans="1:13" x14ac:dyDescent="0.15">
      <c r="A46" s="12"/>
      <c r="B46" s="36" t="s">
        <v>48</v>
      </c>
      <c r="C46" s="37"/>
      <c r="D46" s="37"/>
      <c r="E46" s="38"/>
      <c r="F46" s="37"/>
      <c r="G46" s="37"/>
      <c r="H46" s="37"/>
      <c r="I46" s="37"/>
      <c r="J46" s="20"/>
      <c r="K46" s="37"/>
      <c r="L46" s="90"/>
      <c r="M46" s="121"/>
    </row>
    <row r="47" spans="1:13" x14ac:dyDescent="0.15">
      <c r="A47" s="12"/>
      <c r="B47" s="36" t="s">
        <v>49</v>
      </c>
      <c r="C47" s="37"/>
      <c r="D47" s="37"/>
      <c r="E47" s="38"/>
      <c r="F47" s="37"/>
      <c r="G47" s="37"/>
      <c r="H47" s="37"/>
      <c r="I47" s="37"/>
      <c r="J47" s="20"/>
      <c r="K47" s="37"/>
      <c r="L47" s="90"/>
      <c r="M47" s="121"/>
    </row>
    <row r="48" spans="1:13" x14ac:dyDescent="0.15">
      <c r="A48" s="12"/>
      <c r="B48" s="36" t="s">
        <v>50</v>
      </c>
      <c r="C48" s="37"/>
      <c r="D48" s="37"/>
      <c r="E48" s="38"/>
      <c r="F48" s="37"/>
      <c r="G48" s="37"/>
      <c r="H48" s="37"/>
      <c r="I48" s="37"/>
      <c r="J48" s="20"/>
      <c r="K48" s="37"/>
      <c r="L48" s="90"/>
      <c r="M48" s="121"/>
    </row>
    <row r="49" spans="1:13" x14ac:dyDescent="0.15">
      <c r="A49" s="12"/>
      <c r="B49" s="36" t="s">
        <v>51</v>
      </c>
      <c r="C49" s="37"/>
      <c r="D49" s="37"/>
      <c r="E49" s="38"/>
      <c r="F49" s="37"/>
      <c r="G49" s="37"/>
      <c r="H49" s="37"/>
      <c r="I49" s="37"/>
      <c r="J49" s="20"/>
      <c r="K49" s="37"/>
      <c r="L49" s="90"/>
      <c r="M49" s="121"/>
    </row>
    <row r="50" spans="1:13" x14ac:dyDescent="0.15">
      <c r="A50" s="12"/>
      <c r="B50" s="34" t="s">
        <v>52</v>
      </c>
      <c r="C50" s="37"/>
      <c r="D50" s="37"/>
      <c r="E50" s="38"/>
      <c r="F50" s="37"/>
      <c r="G50" s="37"/>
      <c r="H50" s="37"/>
      <c r="I50" s="37"/>
      <c r="J50" s="20"/>
      <c r="K50" s="37"/>
      <c r="L50" s="90"/>
      <c r="M50" s="121"/>
    </row>
    <row r="51" spans="1:13" x14ac:dyDescent="0.15">
      <c r="A51" s="12"/>
      <c r="B51" s="36" t="s">
        <v>46</v>
      </c>
      <c r="C51" s="37"/>
      <c r="D51" s="37"/>
      <c r="E51" s="38"/>
      <c r="F51" s="37"/>
      <c r="G51" s="37"/>
      <c r="H51" s="37"/>
      <c r="I51" s="37"/>
      <c r="J51" s="20"/>
      <c r="K51" s="37"/>
      <c r="L51" s="90"/>
      <c r="M51" s="121"/>
    </row>
    <row r="52" spans="1:13" x14ac:dyDescent="0.15">
      <c r="A52" s="12"/>
      <c r="B52" s="118" t="s">
        <v>59</v>
      </c>
      <c r="C52" s="37"/>
      <c r="D52" s="37"/>
      <c r="E52" s="37"/>
      <c r="F52" s="37"/>
      <c r="G52" s="37"/>
      <c r="H52" s="37"/>
      <c r="I52" s="37"/>
      <c r="J52" s="20"/>
      <c r="K52" s="37"/>
      <c r="L52" s="90"/>
      <c r="M52" s="121"/>
    </row>
    <row r="53" spans="1:13" x14ac:dyDescent="0.15">
      <c r="A53" s="12"/>
      <c r="B53" s="36" t="s">
        <v>18</v>
      </c>
      <c r="C53" s="37"/>
      <c r="D53" s="37"/>
      <c r="E53" s="38"/>
      <c r="F53" s="37"/>
      <c r="G53" s="37"/>
      <c r="H53" s="37"/>
      <c r="I53" s="37"/>
      <c r="J53" s="20"/>
      <c r="K53" s="37"/>
      <c r="L53" s="90"/>
      <c r="M53" s="121"/>
    </row>
    <row r="54" spans="1:13" x14ac:dyDescent="0.15">
      <c r="A54" s="12"/>
      <c r="B54" s="36" t="s">
        <v>19</v>
      </c>
      <c r="C54" s="37"/>
      <c r="D54" s="37"/>
      <c r="E54" s="37"/>
      <c r="F54" s="37"/>
      <c r="G54" s="37"/>
      <c r="H54" s="37"/>
      <c r="I54" s="37"/>
      <c r="J54" s="20"/>
      <c r="K54" s="37"/>
      <c r="L54" s="90"/>
      <c r="M54" s="121"/>
    </row>
    <row r="55" spans="1:13" x14ac:dyDescent="0.15">
      <c r="A55" s="12"/>
      <c r="B55" s="36" t="s">
        <v>53</v>
      </c>
      <c r="C55" s="37"/>
      <c r="D55" s="37"/>
      <c r="E55" s="37"/>
      <c r="F55" s="37"/>
      <c r="G55" s="37"/>
      <c r="H55" s="37"/>
      <c r="I55" s="37"/>
      <c r="J55" s="20"/>
      <c r="K55" s="37"/>
      <c r="L55" s="90"/>
      <c r="M55" s="121"/>
    </row>
    <row r="56" spans="1:13" x14ac:dyDescent="0.15">
      <c r="A56" s="12"/>
      <c r="B56" s="36" t="s">
        <v>60</v>
      </c>
      <c r="C56" s="37"/>
      <c r="D56" s="37"/>
      <c r="E56" s="37"/>
      <c r="F56" s="37"/>
      <c r="G56" s="37"/>
      <c r="H56" s="37"/>
      <c r="I56" s="37"/>
      <c r="J56" s="20"/>
      <c r="K56" s="37"/>
      <c r="L56" s="90"/>
      <c r="M56" s="121"/>
    </row>
    <row r="57" spans="1:13" x14ac:dyDescent="0.15">
      <c r="A57" s="12"/>
      <c r="B57" s="36" t="s">
        <v>37</v>
      </c>
      <c r="C57" s="37"/>
      <c r="D57" s="37"/>
      <c r="E57" s="37"/>
      <c r="F57" s="37"/>
      <c r="G57" s="37"/>
      <c r="H57" s="37"/>
      <c r="I57" s="37"/>
      <c r="J57" s="20"/>
      <c r="K57" s="37"/>
      <c r="L57" s="90"/>
      <c r="M57" s="121"/>
    </row>
    <row r="58" spans="1:13" x14ac:dyDescent="0.15">
      <c r="A58" s="12"/>
      <c r="B58" s="36" t="s">
        <v>54</v>
      </c>
      <c r="C58" s="37"/>
      <c r="D58" s="37"/>
      <c r="E58" s="37"/>
      <c r="F58" s="37"/>
      <c r="G58" s="37"/>
      <c r="H58" s="37"/>
      <c r="I58" s="37"/>
      <c r="J58" s="20"/>
      <c r="K58" s="37"/>
      <c r="L58" s="90"/>
      <c r="M58" s="121"/>
    </row>
    <row r="59" spans="1:13" x14ac:dyDescent="0.15">
      <c r="A59" s="12"/>
      <c r="B59" s="36" t="s">
        <v>55</v>
      </c>
      <c r="C59" s="37"/>
      <c r="D59" s="37"/>
      <c r="E59" s="37"/>
      <c r="F59" s="37"/>
      <c r="G59" s="37"/>
      <c r="H59" s="37"/>
      <c r="I59" s="37"/>
      <c r="J59" s="22"/>
      <c r="K59" s="37"/>
      <c r="L59" s="90"/>
      <c r="M59" s="121"/>
    </row>
    <row r="60" spans="1:13" x14ac:dyDescent="0.15">
      <c r="A60" s="12"/>
      <c r="B60" s="36" t="s">
        <v>17</v>
      </c>
      <c r="C60" s="37"/>
      <c r="D60" s="37"/>
      <c r="E60" s="37"/>
      <c r="F60" s="37"/>
      <c r="G60" s="37"/>
      <c r="H60" s="37"/>
      <c r="I60" s="37"/>
      <c r="J60" s="20"/>
      <c r="K60" s="37"/>
      <c r="L60" s="90"/>
      <c r="M60" s="121"/>
    </row>
    <row r="61" spans="1:13" x14ac:dyDescent="0.15">
      <c r="A61" s="12"/>
      <c r="B61" s="36" t="s">
        <v>39</v>
      </c>
      <c r="C61" s="37"/>
      <c r="D61" s="37"/>
      <c r="E61" s="37"/>
      <c r="F61" s="37"/>
      <c r="G61" s="37"/>
      <c r="H61" s="37"/>
      <c r="I61" s="37"/>
      <c r="J61" s="22"/>
      <c r="K61" s="37"/>
      <c r="L61" s="90"/>
      <c r="M61" s="121"/>
    </row>
    <row r="62" spans="1:13" x14ac:dyDescent="0.15">
      <c r="A62" s="12"/>
      <c r="B62" s="36" t="s">
        <v>43</v>
      </c>
      <c r="C62" s="37"/>
      <c r="D62" s="37"/>
      <c r="E62" s="37"/>
      <c r="F62" s="37"/>
      <c r="G62" s="37"/>
      <c r="H62" s="37"/>
      <c r="I62" s="37"/>
      <c r="J62" s="25"/>
      <c r="K62" s="37"/>
      <c r="L62" s="90"/>
      <c r="M62" s="121"/>
    </row>
    <row r="63" spans="1:13" x14ac:dyDescent="0.15">
      <c r="A63" s="12"/>
      <c r="B63" s="36" t="s">
        <v>42</v>
      </c>
      <c r="C63" s="37"/>
      <c r="D63" s="37"/>
      <c r="E63" s="37"/>
      <c r="F63" s="37"/>
      <c r="G63" s="37"/>
      <c r="H63" s="37"/>
      <c r="I63" s="37"/>
      <c r="J63" s="25"/>
      <c r="K63" s="37"/>
      <c r="L63" s="90"/>
      <c r="M63" s="121"/>
    </row>
    <row r="64" spans="1:13" x14ac:dyDescent="0.15">
      <c r="A64" s="12"/>
      <c r="B64" s="36" t="s">
        <v>22</v>
      </c>
      <c r="C64" s="37"/>
      <c r="D64" s="37"/>
      <c r="E64" s="37"/>
      <c r="F64" s="37"/>
      <c r="G64" s="37"/>
      <c r="H64" s="37"/>
      <c r="I64" s="37"/>
      <c r="J64" s="25"/>
      <c r="K64" s="37"/>
      <c r="L64" s="90"/>
      <c r="M64" s="121"/>
    </row>
    <row r="65" spans="1:13" x14ac:dyDescent="0.15">
      <c r="A65" s="12"/>
      <c r="B65" s="36" t="s">
        <v>23</v>
      </c>
      <c r="C65" s="37"/>
      <c r="D65" s="37"/>
      <c r="E65" s="37"/>
      <c r="F65" s="37"/>
      <c r="G65" s="37"/>
      <c r="H65" s="37"/>
      <c r="I65" s="37"/>
      <c r="J65" s="25"/>
      <c r="K65" s="37"/>
      <c r="L65" s="90"/>
      <c r="M65" s="121"/>
    </row>
    <row r="66" spans="1:13" x14ac:dyDescent="0.15">
      <c r="A66" s="12"/>
      <c r="B66" s="36" t="s">
        <v>92</v>
      </c>
      <c r="C66" s="37"/>
      <c r="D66" s="37"/>
      <c r="E66" s="37"/>
      <c r="F66" s="37"/>
      <c r="G66" s="37"/>
      <c r="H66" s="37"/>
      <c r="I66" s="37"/>
      <c r="J66" s="140"/>
      <c r="K66" s="37"/>
      <c r="L66" s="90"/>
      <c r="M66" s="121"/>
    </row>
    <row r="67" spans="1:13" ht="7.25" customHeight="1" thickBot="1" x14ac:dyDescent="0.2">
      <c r="A67" s="12"/>
      <c r="B67" s="91"/>
      <c r="C67" s="92"/>
      <c r="D67" s="92"/>
      <c r="E67" s="92"/>
      <c r="F67" s="92"/>
      <c r="G67" s="92"/>
      <c r="H67" s="92"/>
      <c r="I67" s="92"/>
      <c r="J67" s="119"/>
      <c r="K67" s="37"/>
      <c r="L67" s="90"/>
      <c r="M67" s="121"/>
    </row>
    <row r="68" spans="1:13" ht="7.25" customHeight="1" thickBot="1" x14ac:dyDescent="0.2">
      <c r="A68" s="12"/>
      <c r="B68" s="107"/>
      <c r="C68" s="33"/>
      <c r="D68" s="33"/>
      <c r="E68" s="33"/>
      <c r="F68" s="33"/>
      <c r="G68" s="33"/>
      <c r="H68" s="33"/>
      <c r="I68" s="33"/>
      <c r="J68" s="108"/>
      <c r="K68" s="37"/>
      <c r="L68" s="90"/>
      <c r="M68" s="121"/>
    </row>
    <row r="69" spans="1:13" ht="14" customHeight="1" x14ac:dyDescent="0.15">
      <c r="A69" s="12"/>
      <c r="B69" s="113" t="s">
        <v>77</v>
      </c>
      <c r="C69" s="114"/>
      <c r="D69" s="114"/>
      <c r="E69" s="114"/>
      <c r="F69" s="114"/>
      <c r="G69" s="114"/>
      <c r="H69" s="114"/>
      <c r="I69" s="114"/>
      <c r="J69" s="115"/>
      <c r="K69" s="37"/>
      <c r="L69" s="90"/>
      <c r="M69" s="121"/>
    </row>
    <row r="70" spans="1:13" ht="14" customHeight="1" x14ac:dyDescent="0.15">
      <c r="A70" s="12"/>
      <c r="B70" s="116" t="s">
        <v>78</v>
      </c>
      <c r="C70" s="109"/>
      <c r="D70" s="109"/>
      <c r="E70" s="109"/>
      <c r="F70" s="109"/>
      <c r="G70" s="109"/>
      <c r="H70" s="109"/>
      <c r="I70" s="109"/>
      <c r="J70" s="110"/>
      <c r="K70" s="37"/>
      <c r="L70" s="90"/>
      <c r="M70" s="121"/>
    </row>
    <row r="71" spans="1:13" ht="14" customHeight="1" x14ac:dyDescent="0.15">
      <c r="A71" s="12"/>
      <c r="B71" s="167" t="s">
        <v>118</v>
      </c>
      <c r="C71" s="109"/>
      <c r="D71" s="109"/>
      <c r="E71" s="109"/>
      <c r="F71" s="109"/>
      <c r="G71" s="109"/>
      <c r="H71" s="109"/>
      <c r="I71" s="109"/>
      <c r="J71" s="110"/>
      <c r="K71" s="37"/>
      <c r="L71" s="90"/>
      <c r="M71" s="121"/>
    </row>
    <row r="72" spans="1:13" ht="14" thickBot="1" x14ac:dyDescent="0.2">
      <c r="A72" s="12"/>
      <c r="B72" s="117" t="s">
        <v>79</v>
      </c>
      <c r="C72" s="111"/>
      <c r="D72" s="111"/>
      <c r="E72" s="111"/>
      <c r="F72" s="111"/>
      <c r="G72" s="111"/>
      <c r="H72" s="111"/>
      <c r="I72" s="111"/>
      <c r="J72" s="112"/>
      <c r="K72" s="37"/>
      <c r="L72" s="90"/>
      <c r="M72" s="121"/>
    </row>
    <row r="73" spans="1:13" ht="14" thickBot="1" x14ac:dyDescent="0.2">
      <c r="A73" s="12"/>
      <c r="B73" s="125" t="s">
        <v>115</v>
      </c>
      <c r="C73" s="126"/>
      <c r="D73" s="126"/>
      <c r="E73" s="126"/>
      <c r="F73" s="126"/>
      <c r="G73" s="126"/>
      <c r="H73" s="126"/>
      <c r="I73" s="126"/>
      <c r="J73" s="128"/>
      <c r="K73" s="92"/>
      <c r="L73" s="127"/>
      <c r="M73" s="128"/>
    </row>
    <row r="74" spans="1:13" x14ac:dyDescent="0.15">
      <c r="B74" s="18"/>
      <c r="C74" s="18"/>
      <c r="D74" s="18"/>
      <c r="E74" s="21"/>
      <c r="F74" s="21"/>
      <c r="G74" s="21"/>
      <c r="H74" s="21"/>
      <c r="I74" s="21"/>
      <c r="J74" s="21"/>
      <c r="K74" s="21"/>
      <c r="L74" s="23"/>
      <c r="M74" s="21"/>
    </row>
    <row r="75" spans="1:13" x14ac:dyDescent="0.15">
      <c r="B75" s="18" t="s">
        <v>65</v>
      </c>
      <c r="C75" s="18"/>
      <c r="D75" s="18"/>
      <c r="E75" s="21"/>
      <c r="F75" s="21"/>
      <c r="G75" s="14" t="s">
        <v>119</v>
      </c>
      <c r="H75" s="21"/>
      <c r="I75" s="21"/>
      <c r="J75" s="21"/>
      <c r="K75" s="21"/>
      <c r="L75" s="23"/>
      <c r="M75" s="21"/>
    </row>
    <row r="76" spans="1:13" x14ac:dyDescent="0.15">
      <c r="C76" s="18"/>
      <c r="D76" s="18"/>
      <c r="E76" s="21"/>
      <c r="F76" s="21"/>
      <c r="G76" s="21"/>
      <c r="H76" s="21"/>
      <c r="I76" s="21"/>
      <c r="J76" s="21"/>
      <c r="K76" s="21"/>
      <c r="L76" s="23"/>
      <c r="M76" s="21"/>
    </row>
    <row r="77" spans="1:13" x14ac:dyDescent="0.15">
      <c r="B77" s="18"/>
      <c r="C77" s="18"/>
      <c r="D77" s="18"/>
      <c r="E77" s="21"/>
      <c r="F77" s="21"/>
      <c r="G77" s="21"/>
      <c r="H77" s="21"/>
      <c r="I77" s="21"/>
      <c r="J77" s="21"/>
      <c r="K77" s="21"/>
      <c r="L77" s="23"/>
      <c r="M77" s="21"/>
    </row>
    <row r="78" spans="1:13" x14ac:dyDescent="0.15">
      <c r="B78" s="18"/>
      <c r="C78" s="18"/>
      <c r="D78" s="18"/>
      <c r="E78" s="21"/>
      <c r="F78" s="21"/>
      <c r="G78" s="21"/>
      <c r="H78" s="21"/>
      <c r="I78" s="21"/>
      <c r="J78" s="21"/>
      <c r="K78" s="21"/>
      <c r="L78" s="23"/>
      <c r="M78" s="21"/>
    </row>
    <row r="79" spans="1:13" x14ac:dyDescent="0.15">
      <c r="B79" s="18"/>
      <c r="C79" s="18"/>
      <c r="D79" s="18"/>
      <c r="E79" s="21"/>
      <c r="F79" s="21"/>
      <c r="G79" s="21"/>
      <c r="H79" s="21"/>
      <c r="I79" s="21"/>
      <c r="J79" s="21"/>
      <c r="K79" s="21"/>
      <c r="L79" s="23"/>
      <c r="M79" s="21"/>
    </row>
    <row r="80" spans="1:13" x14ac:dyDescent="0.15">
      <c r="B80" s="18"/>
      <c r="C80" s="18"/>
      <c r="D80" s="18"/>
      <c r="E80" s="21"/>
      <c r="F80" s="21"/>
      <c r="G80" s="21"/>
      <c r="H80" s="21"/>
      <c r="I80" s="21"/>
      <c r="J80" s="21"/>
      <c r="K80" s="21"/>
      <c r="L80" s="23"/>
      <c r="M80" s="21"/>
    </row>
    <row r="81" spans="2:13" x14ac:dyDescent="0.15">
      <c r="B81" s="18"/>
      <c r="C81" s="18"/>
      <c r="D81" s="18"/>
      <c r="E81" s="21"/>
      <c r="F81" s="21"/>
      <c r="G81" s="21"/>
      <c r="H81" s="21"/>
      <c r="I81" s="21"/>
      <c r="J81" s="21"/>
      <c r="K81" s="21"/>
      <c r="L81" s="23"/>
      <c r="M81" s="21"/>
    </row>
    <row r="82" spans="2:13" x14ac:dyDescent="0.15">
      <c r="B82" s="3"/>
      <c r="C82" s="3"/>
      <c r="D82" s="3"/>
      <c r="E82" s="3"/>
      <c r="F82" s="3"/>
      <c r="G82" s="3"/>
      <c r="H82" s="3"/>
      <c r="I82" s="3"/>
      <c r="J82" s="3"/>
      <c r="K82" s="3"/>
      <c r="L82" s="4"/>
      <c r="M82" s="3"/>
    </row>
    <row r="83" spans="2:13" x14ac:dyDescent="0.15">
      <c r="C83" s="3"/>
      <c r="D83" s="3"/>
      <c r="E83" s="3"/>
      <c r="F83" s="3"/>
      <c r="G83" s="3"/>
      <c r="H83" s="3"/>
      <c r="I83" s="3"/>
      <c r="J83" s="3"/>
      <c r="K83" s="3"/>
      <c r="L83" s="4"/>
      <c r="M83" s="3"/>
    </row>
    <row r="84" spans="2:13" x14ac:dyDescent="0.15">
      <c r="B84" s="3"/>
      <c r="C84" s="3"/>
      <c r="D84" s="3"/>
      <c r="E84" s="6"/>
      <c r="F84" s="3"/>
      <c r="G84" s="3"/>
      <c r="H84" s="3"/>
      <c r="I84" s="3"/>
      <c r="J84" s="3"/>
      <c r="K84" s="3"/>
      <c r="L84" s="4"/>
      <c r="M84" s="3"/>
    </row>
    <row r="85" spans="2:13" x14ac:dyDescent="0.15">
      <c r="B85" s="3"/>
      <c r="C85" s="3"/>
      <c r="D85" s="3"/>
      <c r="E85" s="6"/>
      <c r="F85" s="3"/>
      <c r="G85" s="3"/>
      <c r="H85" s="3"/>
      <c r="I85" s="3"/>
      <c r="J85" s="3"/>
      <c r="K85" s="3"/>
      <c r="L85" s="4"/>
      <c r="M85" s="3"/>
    </row>
    <row r="86" spans="2:13" x14ac:dyDescent="0.15">
      <c r="B86" s="3"/>
      <c r="C86" s="3"/>
      <c r="D86" s="3"/>
      <c r="E86" s="6"/>
      <c r="F86" s="3"/>
      <c r="G86" s="3"/>
      <c r="H86" s="3"/>
      <c r="I86" s="3"/>
      <c r="J86" s="3"/>
      <c r="K86" s="3"/>
      <c r="L86" s="4"/>
      <c r="M86" s="3"/>
    </row>
    <row r="87" spans="2:13" x14ac:dyDescent="0.15">
      <c r="B87" s="3"/>
      <c r="C87" s="3"/>
      <c r="D87" s="3"/>
      <c r="E87" s="6"/>
      <c r="F87" s="3"/>
      <c r="G87" s="3"/>
      <c r="H87" s="3"/>
      <c r="I87" s="3"/>
      <c r="J87" s="3"/>
      <c r="K87" s="3"/>
      <c r="L87" s="4"/>
      <c r="M87" s="3"/>
    </row>
    <row r="88" spans="2:13" x14ac:dyDescent="0.15">
      <c r="B88" s="3"/>
      <c r="C88" s="3"/>
      <c r="D88" s="3"/>
      <c r="E88" s="3"/>
      <c r="F88" s="3"/>
      <c r="G88" s="3"/>
      <c r="H88" s="3"/>
      <c r="I88" s="3"/>
      <c r="J88" s="3"/>
      <c r="K88" s="3"/>
      <c r="L88" s="4"/>
      <c r="M88" s="3"/>
    </row>
    <row r="89" spans="2:13" x14ac:dyDescent="0.15">
      <c r="B89" s="3"/>
      <c r="C89" s="3"/>
      <c r="D89" s="3"/>
      <c r="E89" s="6"/>
      <c r="F89" s="3"/>
      <c r="G89" s="3"/>
      <c r="H89" s="3"/>
      <c r="I89" s="3"/>
      <c r="J89" s="3"/>
      <c r="K89" s="3"/>
      <c r="L89" s="4"/>
      <c r="M89" s="3"/>
    </row>
    <row r="90" spans="2:13" x14ac:dyDescent="0.15">
      <c r="B90" s="3"/>
      <c r="C90" s="3"/>
      <c r="D90" s="3"/>
      <c r="E90" s="4"/>
      <c r="F90" s="3"/>
      <c r="G90" s="3"/>
      <c r="H90" s="4"/>
      <c r="I90" s="5"/>
      <c r="J90" s="5"/>
      <c r="K90" s="3"/>
      <c r="L90" s="4"/>
      <c r="M90" s="3"/>
    </row>
    <row r="91" spans="2:13" x14ac:dyDescent="0.15">
      <c r="B91" s="3"/>
      <c r="C91" s="3"/>
      <c r="D91" s="3"/>
      <c r="E91" s="4"/>
      <c r="F91" s="3"/>
      <c r="G91" s="7"/>
      <c r="H91" s="3"/>
      <c r="I91" s="3"/>
      <c r="J91" s="3"/>
      <c r="K91" s="3"/>
      <c r="L91" s="4"/>
      <c r="M91" s="3"/>
    </row>
    <row r="92" spans="2:13" x14ac:dyDescent="0.15">
      <c r="B92" s="3"/>
      <c r="C92" s="3"/>
      <c r="D92" s="3"/>
      <c r="E92" s="3"/>
      <c r="F92" s="3"/>
      <c r="G92" s="3"/>
      <c r="H92" s="3"/>
      <c r="I92" s="3"/>
      <c r="J92" s="3"/>
      <c r="K92" s="3"/>
      <c r="L92" s="4"/>
      <c r="M92" s="3"/>
    </row>
    <row r="93" spans="2:13" x14ac:dyDescent="0.15">
      <c r="B93" s="3"/>
      <c r="C93" s="3"/>
      <c r="D93" s="3"/>
      <c r="E93" s="6"/>
      <c r="F93" s="3"/>
      <c r="G93" s="3"/>
      <c r="H93" s="3"/>
      <c r="I93" s="3"/>
      <c r="J93" s="3"/>
      <c r="K93" s="3"/>
      <c r="L93" s="4"/>
      <c r="M93" s="3"/>
    </row>
    <row r="94" spans="2:13" x14ac:dyDescent="0.15">
      <c r="B94" s="3"/>
      <c r="C94" s="3"/>
      <c r="D94" s="3"/>
      <c r="E94" s="180"/>
      <c r="F94" s="180"/>
      <c r="G94" s="180"/>
      <c r="H94" s="180"/>
      <c r="I94" s="180"/>
      <c r="J94" s="5"/>
      <c r="K94" s="3"/>
      <c r="L94" s="4"/>
      <c r="M94" s="3"/>
    </row>
    <row r="95" spans="2:13" x14ac:dyDescent="0.15">
      <c r="B95" s="3"/>
      <c r="C95" s="3"/>
      <c r="D95" s="3"/>
      <c r="E95" s="3"/>
      <c r="F95" s="3"/>
      <c r="G95" s="3"/>
      <c r="H95" s="3"/>
      <c r="I95" s="3"/>
      <c r="J95" s="3"/>
      <c r="K95" s="3"/>
      <c r="L95" s="4"/>
      <c r="M95" s="3"/>
    </row>
    <row r="96" spans="2:13" x14ac:dyDescent="0.15">
      <c r="B96" s="3"/>
      <c r="C96" s="3"/>
      <c r="D96" s="3"/>
      <c r="E96" s="180"/>
      <c r="F96" s="180"/>
      <c r="G96" s="180"/>
      <c r="H96" s="180"/>
      <c r="I96" s="180"/>
      <c r="J96" s="5"/>
      <c r="K96" s="3"/>
      <c r="L96" s="4"/>
      <c r="M96" s="3"/>
    </row>
    <row r="97" spans="2:13" x14ac:dyDescent="0.15">
      <c r="B97" s="3"/>
      <c r="C97" s="3"/>
      <c r="D97" s="3"/>
      <c r="E97" s="3"/>
      <c r="F97" s="3"/>
      <c r="G97" s="3"/>
      <c r="H97" s="3"/>
      <c r="I97" s="3"/>
      <c r="J97" s="3"/>
      <c r="K97" s="3"/>
      <c r="L97" s="4"/>
      <c r="M97" s="3"/>
    </row>
    <row r="98" spans="2:13" x14ac:dyDescent="0.1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x14ac:dyDescent="0.15">
      <c r="B99" s="3"/>
      <c r="C99" s="3"/>
      <c r="D99" s="3"/>
      <c r="E99" s="3"/>
      <c r="F99" s="3"/>
      <c r="G99" s="3"/>
      <c r="H99" s="3"/>
      <c r="I99" s="3"/>
      <c r="J99" s="3"/>
      <c r="K99" s="5"/>
      <c r="L99" s="3"/>
      <c r="M99" s="3"/>
    </row>
    <row r="100" spans="2:13" x14ac:dyDescent="0.1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13" x14ac:dyDescent="0.15">
      <c r="K101" s="3"/>
      <c r="L101" s="3"/>
      <c r="M101" s="3"/>
    </row>
    <row r="102" spans="2:13" x14ac:dyDescent="0.15">
      <c r="K102" s="6"/>
      <c r="L102" s="3"/>
      <c r="M102" s="3"/>
    </row>
    <row r="103" spans="2:13" x14ac:dyDescent="0.15">
      <c r="K103" s="180"/>
      <c r="L103" s="180"/>
      <c r="M103" s="3"/>
    </row>
    <row r="104" spans="2:13" x14ac:dyDescent="0.15">
      <c r="K104" s="3"/>
      <c r="L104" s="3"/>
      <c r="M104" s="3"/>
    </row>
    <row r="105" spans="2:13" x14ac:dyDescent="0.15">
      <c r="K105" s="180"/>
      <c r="L105" s="180"/>
      <c r="M105" s="3"/>
    </row>
    <row r="106" spans="2:13" x14ac:dyDescent="0.15">
      <c r="K106" s="3"/>
      <c r="L106" s="3"/>
      <c r="M106" s="3"/>
    </row>
    <row r="107" spans="2:13" x14ac:dyDescent="0.15">
      <c r="K107" s="3"/>
      <c r="L107" s="3"/>
      <c r="M107" s="3"/>
    </row>
    <row r="108" spans="2:13" x14ac:dyDescent="0.15">
      <c r="K108" s="3"/>
      <c r="L108" s="3"/>
      <c r="M108" s="3"/>
    </row>
    <row r="109" spans="2:13" x14ac:dyDescent="0.15">
      <c r="K109" s="3"/>
      <c r="L109" s="3"/>
      <c r="M109" s="3"/>
    </row>
  </sheetData>
  <sheetProtection selectLockedCells="1"/>
  <mergeCells count="6">
    <mergeCell ref="B11:M11"/>
    <mergeCell ref="E96:I96"/>
    <mergeCell ref="K105:L105"/>
    <mergeCell ref="E94:I94"/>
    <mergeCell ref="K103:L103"/>
    <mergeCell ref="D12:J12"/>
  </mergeCells>
  <phoneticPr fontId="0" type="noConversion"/>
  <hyperlinks>
    <hyperlink ref="G75" r:id="rId1" xr:uid="{00000000-0004-0000-0000-000000000000}"/>
  </hyperlinks>
  <printOptions horizontalCentered="1"/>
  <pageMargins left="0.75" right="0.75" top="0.48" bottom="0.4" header="0.42" footer="0.35"/>
  <pageSetup scale="75"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Word.Document.8" shapeId="1033" r:id="rId5">
          <objectPr defaultSize="0" autoPict="0" r:id="rId6">
            <anchor moveWithCells="1">
              <from>
                <xdr:col>6</xdr:col>
                <xdr:colOff>215900</xdr:colOff>
                <xdr:row>0</xdr:row>
                <xdr:rowOff>177800</xdr:rowOff>
              </from>
              <to>
                <xdr:col>9</xdr:col>
                <xdr:colOff>774700</xdr:colOff>
                <xdr:row>2</xdr:row>
                <xdr:rowOff>101600</xdr:rowOff>
              </to>
            </anchor>
          </objectPr>
        </oleObject>
      </mc:Choice>
      <mc:Fallback>
        <oleObject progId="Word.Document.8" shapeId="1033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locked="0" defaultSize="0" autoFill="0" autoLine="0" autoPict="0">
                <anchor moveWithCells="1">
                  <from>
                    <xdr:col>5</xdr:col>
                    <xdr:colOff>63500</xdr:colOff>
                    <xdr:row>15</xdr:row>
                    <xdr:rowOff>139700</xdr:rowOff>
                  </from>
                  <to>
                    <xdr:col>5</xdr:col>
                    <xdr:colOff>546100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locked="0" defaultSize="0" autoFill="0" autoLine="0" autoPict="0">
                <anchor moveWithCells="1">
                  <from>
                    <xdr:col>6</xdr:col>
                    <xdr:colOff>25400</xdr:colOff>
                    <xdr:row>15</xdr:row>
                    <xdr:rowOff>139700</xdr:rowOff>
                  </from>
                  <to>
                    <xdr:col>6</xdr:col>
                    <xdr:colOff>558800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139700</xdr:rowOff>
                  </from>
                  <to>
                    <xdr:col>9</xdr:col>
                    <xdr:colOff>711200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locked="0" defaultSize="0" autoFill="0" autoLine="0" autoPict="0">
                <anchor moveWithCells="1">
                  <from>
                    <xdr:col>5</xdr:col>
                    <xdr:colOff>63500</xdr:colOff>
                    <xdr:row>17</xdr:row>
                    <xdr:rowOff>139700</xdr:rowOff>
                  </from>
                  <to>
                    <xdr:col>5</xdr:col>
                    <xdr:colOff>812800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1" name="Check Box 5">
              <controlPr locked="0" defaultSize="0" autoFill="0" autoLine="0" autoPict="0">
                <anchor moveWithCells="1">
                  <from>
                    <xdr:col>5</xdr:col>
                    <xdr:colOff>63500</xdr:colOff>
                    <xdr:row>16</xdr:row>
                    <xdr:rowOff>139700</xdr:rowOff>
                  </from>
                  <to>
                    <xdr:col>5</xdr:col>
                    <xdr:colOff>546100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2" name="Check Box 6">
              <controlPr locked="0" defaultSize="0" autoFill="0" autoLine="0" autoPict="0">
                <anchor moveWithCells="1">
                  <from>
                    <xdr:col>6</xdr:col>
                    <xdr:colOff>25400</xdr:colOff>
                    <xdr:row>16</xdr:row>
                    <xdr:rowOff>139700</xdr:rowOff>
                  </from>
                  <to>
                    <xdr:col>6</xdr:col>
                    <xdr:colOff>558800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3" name="Check Box 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139700</xdr:rowOff>
                  </from>
                  <to>
                    <xdr:col>9</xdr:col>
                    <xdr:colOff>711200</xdr:colOff>
                    <xdr:row>18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84"/>
  <sheetViews>
    <sheetView showGridLines="0" tabSelected="1" workbookViewId="0">
      <selection activeCell="J82" sqref="J82"/>
    </sheetView>
  </sheetViews>
  <sheetFormatPr baseColWidth="10" defaultColWidth="8.83203125" defaultRowHeight="13" x14ac:dyDescent="0.15"/>
  <cols>
    <col min="1" max="1" width="1" customWidth="1"/>
    <col min="2" max="2" width="1.83203125" customWidth="1"/>
    <col min="3" max="3" width="2.5" customWidth="1"/>
    <col min="4" max="4" width="1.33203125" customWidth="1"/>
    <col min="5" max="5" width="11.33203125" customWidth="1"/>
    <col min="6" max="6" width="11.6640625" customWidth="1"/>
    <col min="8" max="8" width="10.33203125" customWidth="1"/>
    <col min="9" max="9" width="12.33203125" bestFit="1" customWidth="1"/>
    <col min="10" max="10" width="5.5" customWidth="1"/>
    <col min="11" max="11" width="10.1640625" customWidth="1"/>
    <col min="12" max="12" width="13.5" customWidth="1"/>
    <col min="13" max="13" width="0.6640625" customWidth="1"/>
    <col min="15" max="17" width="0" hidden="1" customWidth="1"/>
  </cols>
  <sheetData>
    <row r="1" spans="1:17" ht="64.5" customHeight="1" x14ac:dyDescent="0.25">
      <c r="A1" s="41"/>
      <c r="B1" s="185" t="s">
        <v>113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3"/>
    </row>
    <row r="2" spans="1:17" ht="24" customHeight="1" thickBot="1" x14ac:dyDescent="0.3">
      <c r="A2" s="41"/>
      <c r="B2" s="183" t="s">
        <v>120</v>
      </c>
      <c r="C2" s="184"/>
      <c r="D2" s="184"/>
      <c r="E2" s="184"/>
      <c r="F2" s="184"/>
      <c r="G2" s="184"/>
      <c r="H2" s="184"/>
      <c r="I2" s="184"/>
      <c r="J2" s="42"/>
      <c r="K2" s="42"/>
      <c r="L2" s="42"/>
      <c r="M2" s="42"/>
      <c r="N2" s="3"/>
    </row>
    <row r="3" spans="1:17" ht="8" customHeight="1" x14ac:dyDescent="0.15">
      <c r="A3" s="41"/>
      <c r="B3" s="43"/>
      <c r="C3" s="44"/>
      <c r="D3" s="44"/>
      <c r="E3" s="44"/>
      <c r="F3" s="44"/>
      <c r="G3" s="44"/>
      <c r="H3" s="44"/>
      <c r="I3" s="44"/>
      <c r="J3" s="44"/>
      <c r="K3" s="44"/>
      <c r="L3" s="45"/>
      <c r="M3" s="41"/>
    </row>
    <row r="4" spans="1:17" x14ac:dyDescent="0.15">
      <c r="A4" s="41"/>
      <c r="B4" s="46" t="s">
        <v>0</v>
      </c>
      <c r="C4" s="13"/>
      <c r="D4" s="13"/>
      <c r="E4" s="13"/>
      <c r="F4" s="188">
        <f>Worksheet!D12</f>
        <v>0</v>
      </c>
      <c r="G4" s="188"/>
      <c r="H4" s="188"/>
      <c r="I4" s="188"/>
      <c r="J4" s="188"/>
      <c r="K4" s="188"/>
      <c r="L4" s="189"/>
      <c r="M4" s="41"/>
    </row>
    <row r="5" spans="1:17" x14ac:dyDescent="0.15">
      <c r="A5" s="41"/>
      <c r="B5" s="46" t="s">
        <v>1</v>
      </c>
      <c r="C5" s="13"/>
      <c r="D5" s="13"/>
      <c r="E5" s="13"/>
      <c r="F5" s="190">
        <f>Worksheet!J13</f>
        <v>0</v>
      </c>
      <c r="G5" s="190"/>
      <c r="H5" s="47"/>
      <c r="I5" s="48" t="s">
        <v>2</v>
      </c>
      <c r="J5" s="13"/>
      <c r="K5" s="190">
        <f>Worksheet!J14</f>
        <v>0</v>
      </c>
      <c r="L5" s="191"/>
      <c r="M5" s="41"/>
    </row>
    <row r="6" spans="1:17" x14ac:dyDescent="0.15">
      <c r="A6" s="41"/>
      <c r="B6" s="46" t="s">
        <v>3</v>
      </c>
      <c r="C6" s="13"/>
      <c r="D6" s="13"/>
      <c r="E6" s="13"/>
      <c r="F6" s="192">
        <f>Worksheet!J15</f>
        <v>0</v>
      </c>
      <c r="G6" s="192"/>
      <c r="H6" s="49"/>
      <c r="I6" s="13"/>
      <c r="J6" s="13"/>
      <c r="K6" s="13"/>
      <c r="L6" s="50"/>
      <c r="M6" s="41"/>
    </row>
    <row r="7" spans="1:17" ht="8" customHeight="1" thickBot="1" x14ac:dyDescent="0.2">
      <c r="A7" s="41"/>
      <c r="B7" s="51"/>
      <c r="C7" s="52"/>
      <c r="D7" s="52"/>
      <c r="E7" s="52"/>
      <c r="F7" s="52"/>
      <c r="G7" s="52"/>
      <c r="H7" s="52"/>
      <c r="I7" s="52"/>
      <c r="J7" s="52"/>
      <c r="K7" s="52"/>
      <c r="L7" s="53"/>
      <c r="M7" s="41"/>
    </row>
    <row r="8" spans="1:17" ht="8.5" customHeight="1" thickBot="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7" x14ac:dyDescent="0.15">
      <c r="A9" s="41"/>
      <c r="B9" s="54" t="s">
        <v>4</v>
      </c>
      <c r="C9" s="44"/>
      <c r="D9" s="44"/>
      <c r="E9" s="44"/>
      <c r="F9" s="44"/>
      <c r="G9" s="44"/>
      <c r="H9" s="44"/>
      <c r="I9" s="44"/>
      <c r="J9" s="44"/>
      <c r="K9" s="44"/>
      <c r="L9" s="45"/>
      <c r="M9" s="41"/>
    </row>
    <row r="10" spans="1:17" x14ac:dyDescent="0.15">
      <c r="A10" s="41"/>
      <c r="B10" s="55" t="s">
        <v>10</v>
      </c>
      <c r="C10" s="13"/>
      <c r="D10" s="13"/>
      <c r="E10" s="13"/>
      <c r="F10" s="13"/>
      <c r="G10" s="13"/>
      <c r="H10" s="13"/>
      <c r="I10" s="13"/>
      <c r="J10" s="13"/>
      <c r="K10" s="13"/>
      <c r="L10" s="50"/>
      <c r="M10" s="41"/>
    </row>
    <row r="11" spans="1:17" x14ac:dyDescent="0.15">
      <c r="A11" s="41"/>
      <c r="B11" s="55" t="s">
        <v>105</v>
      </c>
      <c r="C11" s="13"/>
      <c r="D11" s="13"/>
      <c r="E11" s="13"/>
      <c r="F11" s="13"/>
      <c r="G11" s="13"/>
      <c r="H11" s="13"/>
      <c r="I11" s="13"/>
      <c r="J11" s="13"/>
      <c r="K11" s="13"/>
      <c r="L11" s="50"/>
      <c r="M11" s="41"/>
    </row>
    <row r="12" spans="1:17" ht="7.25" customHeight="1" x14ac:dyDescent="0.15">
      <c r="A12" s="41"/>
      <c r="B12" s="55"/>
      <c r="C12" s="13"/>
      <c r="D12" s="13"/>
      <c r="E12" s="13"/>
      <c r="F12" s="13"/>
      <c r="G12" s="13"/>
      <c r="H12" s="13"/>
      <c r="I12" s="13"/>
      <c r="J12" s="13"/>
      <c r="K12" s="13"/>
      <c r="L12" s="50"/>
      <c r="M12" s="41"/>
    </row>
    <row r="13" spans="1:17" x14ac:dyDescent="0.15">
      <c r="A13" s="41"/>
      <c r="B13" s="55"/>
      <c r="C13" s="56"/>
      <c r="D13" s="13"/>
      <c r="E13" s="57" t="s">
        <v>45</v>
      </c>
      <c r="F13" s="13"/>
      <c r="G13" s="13"/>
      <c r="H13" s="13"/>
      <c r="I13" s="13"/>
      <c r="J13" s="13"/>
      <c r="K13" s="13"/>
      <c r="L13" s="17">
        <f>IF(Worksheet!K18=TRUE,Q13,IF(Worksheet!L18=TRUE,0,IF(Worksheet!M18=TRUE,Q13/2,0)))</f>
        <v>0</v>
      </c>
      <c r="M13" s="41"/>
      <c r="O13" s="8">
        <f>ROUNDUP(Worksheet!J15,-2)</f>
        <v>0</v>
      </c>
      <c r="P13" s="13"/>
      <c r="Q13" s="17">
        <f>ROUNDUP(O13,-2)*0.007</f>
        <v>0</v>
      </c>
    </row>
    <row r="14" spans="1:17" ht="4.25" customHeight="1" x14ac:dyDescent="0.15">
      <c r="A14" s="41"/>
      <c r="B14" s="55"/>
      <c r="C14" s="13"/>
      <c r="D14" s="13"/>
      <c r="E14" s="57"/>
      <c r="F14" s="13"/>
      <c r="G14" s="13"/>
      <c r="H14" s="13"/>
      <c r="I14" s="13"/>
      <c r="J14" s="13"/>
      <c r="K14" s="13"/>
      <c r="L14" s="58"/>
      <c r="M14" s="41"/>
      <c r="O14" s="13"/>
      <c r="P14" s="13"/>
      <c r="Q14" s="13"/>
    </row>
    <row r="15" spans="1:17" x14ac:dyDescent="0.15">
      <c r="A15" s="41"/>
      <c r="B15" s="55"/>
      <c r="C15" s="59"/>
      <c r="D15" s="13"/>
      <c r="E15" s="57" t="s">
        <v>56</v>
      </c>
      <c r="F15" s="13"/>
      <c r="G15" s="13"/>
      <c r="H15" s="13"/>
      <c r="I15" s="13"/>
      <c r="J15" s="13"/>
      <c r="K15" s="13"/>
      <c r="L15" s="17">
        <f>IF(Worksheet!K17=TRUE,Q15,IF(Worksheet!L17=TRUE,0,IF(Worksheet!M17=TRUE,Q15/2,0)))</f>
        <v>0</v>
      </c>
      <c r="M15" s="41"/>
      <c r="O15" s="8">
        <f>ROUNDUP(Worksheet!J15,-2)</f>
        <v>0</v>
      </c>
      <c r="P15" s="13"/>
      <c r="Q15" s="8">
        <f>IF(O15&gt;10000000,(((O15-10000000)*0.002)+26325),IF(O15&gt;5000000,(((O15-5000000)*0.00225)+15075),IF(O15&gt;1000000,(((O15-1000000)*0.0025)+5075),IF(O15&gt;100000,(((O15-100000)*0.005)+575),IF(O15&gt;43400,(((O15-43400)*0.00575)+250),250)))))</f>
        <v>250</v>
      </c>
    </row>
    <row r="16" spans="1:17" ht="4.25" customHeight="1" x14ac:dyDescent="0.15">
      <c r="A16" s="41"/>
      <c r="B16" s="55"/>
      <c r="C16" s="13"/>
      <c r="D16" s="13"/>
      <c r="E16" s="57"/>
      <c r="F16" s="13"/>
      <c r="G16" s="13"/>
      <c r="H16" s="13"/>
      <c r="I16" s="13"/>
      <c r="J16" s="13"/>
      <c r="K16" s="13"/>
      <c r="L16" s="58"/>
      <c r="M16" s="41"/>
    </row>
    <row r="17" spans="1:13" x14ac:dyDescent="0.15">
      <c r="A17" s="41"/>
      <c r="B17" s="55"/>
      <c r="C17" s="56"/>
      <c r="D17" s="13"/>
      <c r="E17" s="57" t="s">
        <v>30</v>
      </c>
      <c r="F17" s="13"/>
      <c r="G17" s="13"/>
      <c r="H17" s="13"/>
      <c r="I17" s="13"/>
      <c r="J17" s="13"/>
      <c r="K17" s="13"/>
      <c r="L17" s="17">
        <f>IF(Worksheet!K17=TRUE,75,IF(Worksheet!L17=TRUE,0,IF(Worksheet!M17=TRUE,37.5,0)))</f>
        <v>0</v>
      </c>
      <c r="M17" s="41"/>
    </row>
    <row r="18" spans="1:13" ht="4.25" customHeight="1" x14ac:dyDescent="0.15">
      <c r="A18" s="41"/>
      <c r="B18" s="55"/>
      <c r="C18" s="13"/>
      <c r="D18" s="13"/>
      <c r="E18" s="57"/>
      <c r="F18" s="13"/>
      <c r="G18" s="13"/>
      <c r="H18" s="13"/>
      <c r="I18" s="13"/>
      <c r="J18" s="13"/>
      <c r="K18" s="13"/>
      <c r="L18" s="58"/>
      <c r="M18" s="41"/>
    </row>
    <row r="19" spans="1:13" ht="12.75" customHeight="1" x14ac:dyDescent="0.15">
      <c r="A19" s="41"/>
      <c r="B19" s="55"/>
      <c r="C19" s="56"/>
      <c r="D19" s="13"/>
      <c r="E19" s="84" t="s">
        <v>114</v>
      </c>
      <c r="F19" s="13"/>
      <c r="G19" s="13"/>
      <c r="H19" s="13"/>
      <c r="I19" s="13"/>
      <c r="J19" s="13"/>
      <c r="K19" s="13"/>
      <c r="L19" s="17">
        <f>IF(Worksheet!K17=TRUE,125,IF(Worksheet!L17=TRUE,0,IF(Worksheet!M17=TRUE,62.5,0)))</f>
        <v>0</v>
      </c>
      <c r="M19" s="41"/>
    </row>
    <row r="20" spans="1:13" ht="4.25" customHeight="1" x14ac:dyDescent="0.15">
      <c r="A20" s="41"/>
      <c r="B20" s="55"/>
      <c r="C20" s="13"/>
      <c r="D20" s="13"/>
      <c r="E20" s="57"/>
      <c r="F20" s="13"/>
      <c r="G20" s="13"/>
      <c r="H20" s="13"/>
      <c r="I20" s="13"/>
      <c r="J20" s="13"/>
      <c r="K20" s="13"/>
      <c r="L20" s="58"/>
      <c r="M20" s="41"/>
    </row>
    <row r="21" spans="1:13" x14ac:dyDescent="0.15">
      <c r="A21" s="41"/>
      <c r="B21" s="55"/>
      <c r="C21" s="59"/>
      <c r="D21" s="13"/>
      <c r="E21" s="169" t="s">
        <v>130</v>
      </c>
      <c r="F21" s="13"/>
      <c r="G21" s="13"/>
      <c r="H21" s="13"/>
      <c r="I21" s="13"/>
      <c r="J21" s="13"/>
      <c r="K21" s="13"/>
      <c r="L21" s="17">
        <f>IF(Worksheet!K17=TRUE,350,IF(Worksheet!L17=TRUE,0,IF(Worksheet!M17=TRUE,175,0)))</f>
        <v>0</v>
      </c>
      <c r="M21" s="41"/>
    </row>
    <row r="22" spans="1:13" s="2" customFormat="1" ht="4.25" customHeight="1" x14ac:dyDescent="0.15">
      <c r="A22" s="41"/>
      <c r="B22" s="61"/>
      <c r="C22" s="62"/>
      <c r="D22" s="62"/>
      <c r="E22" s="63"/>
      <c r="F22" s="62"/>
      <c r="G22" s="62"/>
      <c r="H22" s="62"/>
      <c r="I22" s="62"/>
      <c r="J22" s="62"/>
      <c r="K22" s="62"/>
      <c r="L22" s="64"/>
      <c r="M22" s="41"/>
    </row>
    <row r="23" spans="1:13" x14ac:dyDescent="0.15">
      <c r="A23" s="41"/>
      <c r="B23" s="55"/>
      <c r="C23" s="56"/>
      <c r="D23" s="13"/>
      <c r="E23" s="169" t="s">
        <v>131</v>
      </c>
      <c r="F23" s="13"/>
      <c r="G23" s="13"/>
      <c r="H23" s="13"/>
      <c r="I23" s="13"/>
      <c r="J23" s="13"/>
      <c r="K23" s="13"/>
      <c r="L23" s="17">
        <f>Worksheet!J38</f>
        <v>0</v>
      </c>
      <c r="M23" s="41"/>
    </row>
    <row r="24" spans="1:13" s="2" customFormat="1" ht="4.25" customHeight="1" x14ac:dyDescent="0.15">
      <c r="A24" s="41"/>
      <c r="B24" s="61"/>
      <c r="C24" s="62"/>
      <c r="D24" s="62"/>
      <c r="E24" s="63"/>
      <c r="F24" s="62"/>
      <c r="G24" s="62"/>
      <c r="H24" s="62"/>
      <c r="I24" s="62"/>
      <c r="J24" s="62"/>
      <c r="K24" s="62"/>
      <c r="L24" s="64"/>
      <c r="M24" s="41"/>
    </row>
    <row r="25" spans="1:13" x14ac:dyDescent="0.15">
      <c r="A25" s="41"/>
      <c r="B25" s="55"/>
      <c r="C25" s="59"/>
      <c r="D25" s="13"/>
      <c r="E25" s="169" t="s">
        <v>132</v>
      </c>
      <c r="F25" s="13"/>
      <c r="G25" s="13"/>
      <c r="H25" s="13"/>
      <c r="I25" s="13"/>
      <c r="J25" s="13"/>
      <c r="K25" s="13"/>
      <c r="L25" s="17">
        <f>Worksheet!J26</f>
        <v>0</v>
      </c>
      <c r="M25" s="41"/>
    </row>
    <row r="26" spans="1:13" s="2" customFormat="1" ht="4.25" customHeight="1" x14ac:dyDescent="0.15">
      <c r="A26" s="41"/>
      <c r="B26" s="61"/>
      <c r="C26" s="62"/>
      <c r="D26" s="62"/>
      <c r="E26" s="63"/>
      <c r="F26" s="62"/>
      <c r="G26" s="62"/>
      <c r="H26" s="62"/>
      <c r="I26" s="62"/>
      <c r="J26" s="62"/>
      <c r="K26" s="62"/>
      <c r="L26" s="64"/>
      <c r="M26" s="41"/>
    </row>
    <row r="27" spans="1:13" x14ac:dyDescent="0.15">
      <c r="A27" s="41"/>
      <c r="B27" s="55"/>
      <c r="C27" s="59"/>
      <c r="D27" s="13"/>
      <c r="E27" s="169" t="s">
        <v>133</v>
      </c>
      <c r="F27" s="13"/>
      <c r="G27" s="13"/>
      <c r="H27" s="13"/>
      <c r="I27" s="13"/>
      <c r="J27" s="13"/>
      <c r="K27" s="13"/>
      <c r="L27" s="17">
        <f>Worksheet!J27</f>
        <v>0</v>
      </c>
      <c r="M27" s="41"/>
    </row>
    <row r="28" spans="1:13" s="2" customFormat="1" ht="4.25" customHeight="1" x14ac:dyDescent="0.15">
      <c r="A28" s="41"/>
      <c r="B28" s="61"/>
      <c r="C28" s="62"/>
      <c r="D28" s="62"/>
      <c r="E28" s="63"/>
      <c r="F28" s="62"/>
      <c r="G28" s="62"/>
      <c r="H28" s="62"/>
      <c r="I28" s="62"/>
      <c r="J28" s="62"/>
      <c r="K28" s="62"/>
      <c r="L28" s="64"/>
      <c r="M28" s="41"/>
    </row>
    <row r="29" spans="1:13" x14ac:dyDescent="0.15">
      <c r="A29" s="41"/>
      <c r="B29" s="55"/>
      <c r="C29" s="59"/>
      <c r="D29" s="13"/>
      <c r="E29" s="169" t="s">
        <v>134</v>
      </c>
      <c r="F29" s="13"/>
      <c r="G29" s="13"/>
      <c r="H29" s="13"/>
      <c r="I29" s="13"/>
      <c r="J29" s="13"/>
      <c r="K29" s="13"/>
      <c r="L29" s="17">
        <f>Worksheet!J28</f>
        <v>0</v>
      </c>
      <c r="M29" s="41"/>
    </row>
    <row r="30" spans="1:13" s="2" customFormat="1" ht="4.25" customHeight="1" x14ac:dyDescent="0.15">
      <c r="A30" s="41"/>
      <c r="B30" s="61"/>
      <c r="C30" s="62"/>
      <c r="D30" s="62"/>
      <c r="E30" s="63"/>
      <c r="F30" s="62"/>
      <c r="G30" s="62"/>
      <c r="H30" s="62"/>
      <c r="I30" s="62"/>
      <c r="J30" s="62"/>
      <c r="K30" s="62"/>
      <c r="L30" s="64"/>
      <c r="M30" s="41"/>
    </row>
    <row r="31" spans="1:13" x14ac:dyDescent="0.15">
      <c r="A31" s="41"/>
      <c r="B31" s="55"/>
      <c r="C31" s="59"/>
      <c r="D31" s="13"/>
      <c r="E31" s="169" t="s">
        <v>135</v>
      </c>
      <c r="F31" s="13"/>
      <c r="G31" s="13"/>
      <c r="H31" s="13"/>
      <c r="I31" s="13"/>
      <c r="J31" s="13"/>
      <c r="K31" s="13"/>
      <c r="L31" s="17">
        <f>Worksheet!J29</f>
        <v>0</v>
      </c>
      <c r="M31" s="41"/>
    </row>
    <row r="32" spans="1:13" ht="4.25" customHeight="1" x14ac:dyDescent="0.15">
      <c r="A32" s="41"/>
      <c r="B32" s="55"/>
      <c r="C32" s="13"/>
      <c r="D32" s="13"/>
      <c r="E32" s="13"/>
      <c r="F32" s="13"/>
      <c r="G32" s="13"/>
      <c r="H32" s="13"/>
      <c r="I32" s="13"/>
      <c r="J32" s="13"/>
      <c r="K32" s="13"/>
      <c r="L32" s="58"/>
      <c r="M32" s="41"/>
    </row>
    <row r="33" spans="1:13" x14ac:dyDescent="0.15">
      <c r="A33" s="41"/>
      <c r="B33" s="55"/>
      <c r="C33" s="59"/>
      <c r="D33" s="13"/>
      <c r="E33" s="169" t="s">
        <v>136</v>
      </c>
      <c r="F33" s="13"/>
      <c r="G33" s="13"/>
      <c r="H33" s="13"/>
      <c r="I33" s="13"/>
      <c r="J33" s="13"/>
      <c r="K33" s="13"/>
      <c r="L33" s="65">
        <f>I57</f>
        <v>0</v>
      </c>
      <c r="M33" s="41"/>
    </row>
    <row r="34" spans="1:13" ht="4.25" customHeight="1" x14ac:dyDescent="0.15">
      <c r="A34" s="41"/>
      <c r="B34" s="55"/>
      <c r="C34" s="13"/>
      <c r="D34" s="13"/>
      <c r="E34" s="13"/>
      <c r="F34" s="13"/>
      <c r="G34" s="13"/>
      <c r="H34" s="13"/>
      <c r="I34" s="13"/>
      <c r="J34" s="13"/>
      <c r="K34" s="13"/>
      <c r="L34" s="58"/>
      <c r="M34" s="41"/>
    </row>
    <row r="35" spans="1:13" x14ac:dyDescent="0.15">
      <c r="A35" s="41"/>
      <c r="B35" s="55"/>
      <c r="C35" s="59"/>
      <c r="D35" s="13"/>
      <c r="E35" s="170" t="s">
        <v>137</v>
      </c>
      <c r="F35" s="13"/>
      <c r="G35" s="13"/>
      <c r="H35" s="13"/>
      <c r="I35" s="13"/>
      <c r="J35" s="13"/>
      <c r="K35" s="13"/>
      <c r="L35" s="17">
        <f>Worksheet!J15*Worksheet!J36</f>
        <v>0</v>
      </c>
      <c r="M35" s="41"/>
    </row>
    <row r="36" spans="1:13" ht="4.25" customHeight="1" x14ac:dyDescent="0.15">
      <c r="A36" s="41"/>
      <c r="B36" s="55"/>
      <c r="C36" s="13"/>
      <c r="D36" s="13"/>
      <c r="E36" s="13"/>
      <c r="F36" s="13"/>
      <c r="G36" s="13"/>
      <c r="H36" s="13"/>
      <c r="I36" s="13"/>
      <c r="J36" s="13"/>
      <c r="K36" s="13"/>
      <c r="L36" s="58"/>
      <c r="M36" s="41"/>
    </row>
    <row r="37" spans="1:13" x14ac:dyDescent="0.15">
      <c r="A37" s="41"/>
      <c r="B37" s="55"/>
      <c r="C37" s="59"/>
      <c r="D37" s="13"/>
      <c r="E37" s="170" t="s">
        <v>138</v>
      </c>
      <c r="F37" s="13"/>
      <c r="G37" s="13"/>
      <c r="H37" s="13"/>
      <c r="I37" s="13"/>
      <c r="J37" s="13"/>
      <c r="K37" s="13"/>
      <c r="L37" s="17">
        <f>Worksheet!J30</f>
        <v>0</v>
      </c>
      <c r="M37" s="41"/>
    </row>
    <row r="38" spans="1:13" ht="4.25" customHeight="1" x14ac:dyDescent="0.15">
      <c r="A38" s="41"/>
      <c r="B38" s="55"/>
      <c r="C38" s="13"/>
      <c r="D38" s="13"/>
      <c r="E38" s="13"/>
      <c r="F38" s="13"/>
      <c r="G38" s="13"/>
      <c r="H38" s="13"/>
      <c r="I38" s="13"/>
      <c r="J38" s="13"/>
      <c r="K38" s="13"/>
      <c r="L38" s="58"/>
      <c r="M38" s="41"/>
    </row>
    <row r="39" spans="1:13" ht="13.25" customHeight="1" x14ac:dyDescent="0.15">
      <c r="A39" s="41"/>
      <c r="B39" s="55"/>
      <c r="C39" s="59"/>
      <c r="D39" s="13"/>
      <c r="E39" s="170" t="s">
        <v>139</v>
      </c>
      <c r="F39" s="13"/>
      <c r="G39" s="13"/>
      <c r="H39" s="13"/>
      <c r="I39" s="13"/>
      <c r="J39" s="13"/>
      <c r="K39" s="13"/>
      <c r="L39" s="17">
        <f>Worksheet!J31</f>
        <v>0</v>
      </c>
      <c r="M39" s="41"/>
    </row>
    <row r="40" spans="1:13" ht="4.25" customHeight="1" x14ac:dyDescent="0.15">
      <c r="A40" s="41"/>
      <c r="B40" s="55"/>
      <c r="C40" s="13"/>
      <c r="D40" s="13"/>
      <c r="E40" s="13"/>
      <c r="F40" s="13"/>
      <c r="G40" s="13"/>
      <c r="H40" s="13"/>
      <c r="I40" s="13"/>
      <c r="J40" s="13"/>
      <c r="K40" s="13"/>
      <c r="L40" s="58"/>
      <c r="M40" s="41"/>
    </row>
    <row r="41" spans="1:13" x14ac:dyDescent="0.15">
      <c r="A41" s="41"/>
      <c r="B41" s="55"/>
      <c r="C41" s="59"/>
      <c r="D41" s="13"/>
      <c r="E41" s="170" t="s">
        <v>140</v>
      </c>
      <c r="F41" s="13"/>
      <c r="G41" s="13"/>
      <c r="H41" s="13"/>
      <c r="I41" s="13"/>
      <c r="J41" s="13"/>
      <c r="K41" s="13"/>
      <c r="L41" s="17">
        <f>Worksheet!J32</f>
        <v>0</v>
      </c>
      <c r="M41" s="41"/>
    </row>
    <row r="42" spans="1:13" ht="4.25" customHeight="1" x14ac:dyDescent="0.15">
      <c r="A42" s="41"/>
      <c r="B42" s="55"/>
      <c r="C42" s="13"/>
      <c r="D42" s="13"/>
      <c r="E42" s="13"/>
      <c r="F42" s="13"/>
      <c r="G42" s="13"/>
      <c r="H42" s="13"/>
      <c r="I42" s="13"/>
      <c r="J42" s="13"/>
      <c r="K42" s="13"/>
      <c r="L42" s="58"/>
      <c r="M42" s="41"/>
    </row>
    <row r="43" spans="1:13" x14ac:dyDescent="0.15">
      <c r="A43" s="41"/>
      <c r="B43" s="55"/>
      <c r="C43" s="59"/>
      <c r="D43" s="13"/>
      <c r="E43" s="170" t="s">
        <v>141</v>
      </c>
      <c r="F43" s="13"/>
      <c r="G43" s="13"/>
      <c r="H43" s="13"/>
      <c r="I43" s="13"/>
      <c r="J43" s="13"/>
      <c r="K43" s="13"/>
      <c r="L43" s="17">
        <f>Worksheet!J33</f>
        <v>0</v>
      </c>
      <c r="M43" s="41"/>
    </row>
    <row r="44" spans="1:13" ht="4.25" customHeight="1" x14ac:dyDescent="0.15">
      <c r="A44" s="41"/>
      <c r="B44" s="55"/>
      <c r="C44" s="13"/>
      <c r="D44" s="13"/>
      <c r="E44" s="13"/>
      <c r="F44" s="13"/>
      <c r="G44" s="13"/>
      <c r="H44" s="13"/>
      <c r="I44" s="13"/>
      <c r="J44" s="13"/>
      <c r="K44" s="13"/>
      <c r="L44" s="58"/>
      <c r="M44" s="41"/>
    </row>
    <row r="45" spans="1:13" x14ac:dyDescent="0.15">
      <c r="A45" s="41"/>
      <c r="B45" s="55"/>
      <c r="C45" s="59"/>
      <c r="D45" s="13"/>
      <c r="E45" s="170" t="s">
        <v>142</v>
      </c>
      <c r="F45" s="13"/>
      <c r="G45" s="13"/>
      <c r="H45" s="13"/>
      <c r="I45" s="13"/>
      <c r="J45" s="13"/>
      <c r="K45" s="13"/>
      <c r="L45" s="17">
        <f>Worksheet!J34</f>
        <v>0</v>
      </c>
      <c r="M45" s="41"/>
    </row>
    <row r="46" spans="1:13" ht="4.25" customHeight="1" x14ac:dyDescent="0.15">
      <c r="A46" s="41"/>
      <c r="B46" s="55"/>
      <c r="C46" s="13"/>
      <c r="D46" s="13"/>
      <c r="E46" s="13"/>
      <c r="F46" s="13"/>
      <c r="G46" s="13"/>
      <c r="H46" s="13"/>
      <c r="I46" s="13"/>
      <c r="J46" s="13"/>
      <c r="K46" s="13"/>
      <c r="L46" s="58"/>
      <c r="M46" s="41"/>
    </row>
    <row r="47" spans="1:13" ht="14" thickBot="1" x14ac:dyDescent="0.2">
      <c r="A47" s="41"/>
      <c r="B47" s="55"/>
      <c r="C47" s="59"/>
      <c r="D47" s="13"/>
      <c r="E47" s="170" t="s">
        <v>143</v>
      </c>
      <c r="F47" s="13"/>
      <c r="G47" s="13"/>
      <c r="H47" s="13"/>
      <c r="I47" s="13"/>
      <c r="J47" s="13"/>
      <c r="K47" s="13"/>
      <c r="L47" s="66">
        <f>SUM(L13:L45)</f>
        <v>0</v>
      </c>
      <c r="M47" s="41"/>
    </row>
    <row r="48" spans="1:13" ht="4.25" customHeight="1" thickTop="1" x14ac:dyDescent="0.15">
      <c r="A48" s="41"/>
      <c r="B48" s="55"/>
      <c r="C48" s="13"/>
      <c r="D48" s="13"/>
      <c r="E48" s="13"/>
      <c r="F48" s="13"/>
      <c r="G48" s="13"/>
      <c r="H48" s="13"/>
      <c r="I48" s="13"/>
      <c r="J48" s="13"/>
      <c r="K48" s="13"/>
      <c r="L48" s="58"/>
      <c r="M48" s="41"/>
    </row>
    <row r="49" spans="1:15" ht="14" thickBot="1" x14ac:dyDescent="0.2">
      <c r="A49" s="41"/>
      <c r="B49" s="55"/>
      <c r="C49" s="59"/>
      <c r="D49" s="13"/>
      <c r="E49" s="170" t="s">
        <v>144</v>
      </c>
      <c r="F49" s="13"/>
      <c r="G49" s="13"/>
      <c r="H49" s="13"/>
      <c r="I49" s="13"/>
      <c r="J49" s="13"/>
      <c r="K49" s="13"/>
      <c r="L49" s="66">
        <f>Worksheet!$J$37</f>
        <v>0</v>
      </c>
      <c r="M49" s="41"/>
    </row>
    <row r="50" spans="1:15" ht="18.5" customHeight="1" thickTop="1" x14ac:dyDescent="0.15">
      <c r="A50" s="41"/>
      <c r="B50" s="55"/>
      <c r="C50" s="13"/>
      <c r="D50" s="13"/>
      <c r="E50" s="48" t="s">
        <v>5</v>
      </c>
      <c r="F50" s="13"/>
      <c r="G50" s="13"/>
      <c r="H50" s="13"/>
      <c r="I50" s="13"/>
      <c r="J50" s="13"/>
      <c r="K50" s="13"/>
      <c r="L50" s="17">
        <f>Worksheet!J15</f>
        <v>0</v>
      </c>
      <c r="M50" s="41"/>
    </row>
    <row r="51" spans="1:15" ht="18.5" customHeight="1" x14ac:dyDescent="0.15">
      <c r="A51" s="41"/>
      <c r="B51" s="55"/>
      <c r="C51" s="13"/>
      <c r="D51" s="13"/>
      <c r="E51" s="48" t="s">
        <v>6</v>
      </c>
      <c r="F51" s="13"/>
      <c r="G51" s="13"/>
      <c r="H51" s="13"/>
      <c r="I51" s="13"/>
      <c r="J51" s="13"/>
      <c r="K51" s="13"/>
      <c r="L51" s="67">
        <f>-Worksheet!J35</f>
        <v>0</v>
      </c>
      <c r="M51" s="41"/>
    </row>
    <row r="52" spans="1:15" ht="18.5" customHeight="1" x14ac:dyDescent="0.15">
      <c r="A52" s="41"/>
      <c r="B52" s="55"/>
      <c r="C52" s="13"/>
      <c r="D52" s="13"/>
      <c r="E52" s="48" t="s">
        <v>87</v>
      </c>
      <c r="F52" s="13"/>
      <c r="G52" s="13"/>
      <c r="H52" s="13"/>
      <c r="I52" s="13"/>
      <c r="J52" s="13"/>
      <c r="K52" s="13"/>
      <c r="L52" s="67">
        <f>-L47-L49</f>
        <v>0</v>
      </c>
      <c r="M52" s="41"/>
    </row>
    <row r="53" spans="1:15" ht="18.5" customHeight="1" thickBot="1" x14ac:dyDescent="0.2">
      <c r="A53" s="41"/>
      <c r="B53" s="55"/>
      <c r="C53" s="13"/>
      <c r="D53" s="13"/>
      <c r="E53" s="48" t="s">
        <v>104</v>
      </c>
      <c r="F53" s="13"/>
      <c r="G53" s="13"/>
      <c r="H53" s="13"/>
      <c r="I53" s="13"/>
      <c r="J53" s="13"/>
      <c r="K53" s="13"/>
      <c r="L53" s="143">
        <f>SUM(L50:L52)</f>
        <v>0</v>
      </c>
      <c r="M53" s="41"/>
    </row>
    <row r="54" spans="1:15" ht="6.5" customHeight="1" thickTop="1" x14ac:dyDescent="0.15">
      <c r="A54" s="41"/>
      <c r="B54" s="55"/>
      <c r="C54" s="13"/>
      <c r="D54" s="13"/>
      <c r="E54" s="13"/>
      <c r="F54" s="13"/>
      <c r="G54" s="13"/>
      <c r="H54" s="13"/>
      <c r="I54" s="13"/>
      <c r="J54" s="13"/>
      <c r="K54" s="13"/>
      <c r="L54" s="58"/>
      <c r="M54" s="41"/>
    </row>
    <row r="55" spans="1:15" x14ac:dyDescent="0.15">
      <c r="A55" s="41"/>
      <c r="B55" s="55"/>
      <c r="C55" s="13"/>
      <c r="D55" s="13"/>
      <c r="E55" s="48" t="s">
        <v>32</v>
      </c>
      <c r="F55" s="13"/>
      <c r="G55" s="13"/>
      <c r="H55" s="13"/>
      <c r="I55" s="13"/>
      <c r="J55" s="13"/>
      <c r="K55" s="13"/>
      <c r="L55" s="50"/>
      <c r="M55" s="41"/>
      <c r="O55" s="1"/>
    </row>
    <row r="56" spans="1:15" x14ac:dyDescent="0.15">
      <c r="A56" s="41"/>
      <c r="B56" s="55"/>
      <c r="C56" s="13"/>
      <c r="D56" s="13"/>
      <c r="E56" s="8">
        <f>Worksheet!J21</f>
        <v>0</v>
      </c>
      <c r="F56" s="13" t="s">
        <v>31</v>
      </c>
      <c r="G56" s="13"/>
      <c r="H56" s="8">
        <f>E56/365</f>
        <v>0</v>
      </c>
      <c r="I56" s="193" t="s">
        <v>20</v>
      </c>
      <c r="J56" s="193"/>
      <c r="K56" s="193"/>
      <c r="L56" s="50"/>
      <c r="M56" s="41"/>
    </row>
    <row r="57" spans="1:15" x14ac:dyDescent="0.15">
      <c r="A57" s="41"/>
      <c r="B57" s="55"/>
      <c r="C57" s="13"/>
      <c r="D57" s="13"/>
      <c r="E57" s="68">
        <f>Worksheet!J22</f>
        <v>0</v>
      </c>
      <c r="F57" s="13" t="s">
        <v>24</v>
      </c>
      <c r="G57" s="8">
        <f>H56</f>
        <v>0</v>
      </c>
      <c r="H57" s="13" t="s">
        <v>7</v>
      </c>
      <c r="I57" s="69">
        <f>E57*G57</f>
        <v>0</v>
      </c>
      <c r="J57" s="13"/>
      <c r="K57" s="13"/>
      <c r="L57" s="50"/>
      <c r="M57" s="41"/>
    </row>
    <row r="58" spans="1:15" x14ac:dyDescent="0.15">
      <c r="A58" s="41"/>
      <c r="B58" s="55"/>
      <c r="C58" s="13"/>
      <c r="D58" s="13"/>
      <c r="E58" s="13"/>
      <c r="F58" s="13"/>
      <c r="G58" s="49"/>
      <c r="H58" s="13"/>
      <c r="I58" s="70"/>
      <c r="J58" s="13"/>
      <c r="K58" s="13"/>
      <c r="L58" s="50"/>
      <c r="M58" s="41"/>
    </row>
    <row r="59" spans="1:15" x14ac:dyDescent="0.15">
      <c r="A59" s="41"/>
      <c r="B59" s="55" t="s">
        <v>93</v>
      </c>
      <c r="C59" s="13"/>
      <c r="D59" s="13"/>
      <c r="E59" s="13"/>
      <c r="F59" s="13"/>
      <c r="G59" s="49"/>
      <c r="H59" s="13"/>
      <c r="I59" s="70"/>
      <c r="J59" s="13"/>
      <c r="K59" s="13"/>
      <c r="L59" s="50"/>
      <c r="M59" s="41"/>
    </row>
    <row r="60" spans="1:15" x14ac:dyDescent="0.15">
      <c r="A60" s="41"/>
      <c r="B60" s="55" t="s">
        <v>94</v>
      </c>
      <c r="C60" s="13"/>
      <c r="D60" s="13"/>
      <c r="E60" s="13"/>
      <c r="F60" s="13"/>
      <c r="G60" s="49"/>
      <c r="H60" s="13"/>
      <c r="I60" s="70"/>
      <c r="J60" s="13"/>
      <c r="K60" s="13"/>
      <c r="L60" s="50"/>
      <c r="M60" s="41"/>
    </row>
    <row r="61" spans="1:15" x14ac:dyDescent="0.15">
      <c r="A61" s="41"/>
      <c r="B61" s="55" t="s">
        <v>89</v>
      </c>
      <c r="C61" s="13"/>
      <c r="D61" s="13"/>
      <c r="E61" s="13"/>
      <c r="F61" s="13"/>
      <c r="G61" s="49"/>
      <c r="H61" s="13"/>
      <c r="I61" s="70"/>
      <c r="J61" s="13"/>
      <c r="K61" s="13"/>
      <c r="L61" s="50"/>
      <c r="M61" s="41"/>
    </row>
    <row r="62" spans="1:15" x14ac:dyDescent="0.15">
      <c r="A62" s="41"/>
      <c r="B62" s="55"/>
      <c r="C62" s="13"/>
      <c r="D62" s="13"/>
      <c r="E62" s="13"/>
      <c r="F62" s="13"/>
      <c r="G62" s="49"/>
      <c r="H62" s="13"/>
      <c r="I62" s="70"/>
      <c r="J62" s="13"/>
      <c r="K62" s="13"/>
      <c r="L62" s="50"/>
      <c r="M62" s="41"/>
    </row>
    <row r="63" spans="1:15" x14ac:dyDescent="0.15">
      <c r="A63" s="41"/>
      <c r="B63" s="46" t="s">
        <v>41</v>
      </c>
      <c r="C63" s="71"/>
      <c r="D63" s="71"/>
      <c r="E63" s="71"/>
      <c r="F63" s="71"/>
      <c r="G63" s="49"/>
      <c r="H63" s="13"/>
      <c r="I63" s="70"/>
      <c r="J63" s="13"/>
      <c r="K63" s="13"/>
      <c r="L63" s="50"/>
      <c r="M63" s="41"/>
    </row>
    <row r="64" spans="1:15" x14ac:dyDescent="0.15">
      <c r="A64" s="41"/>
      <c r="B64" s="55"/>
      <c r="C64" s="13"/>
      <c r="D64" s="13"/>
      <c r="E64" s="13"/>
      <c r="F64" s="13"/>
      <c r="G64" s="49"/>
      <c r="H64" s="13"/>
      <c r="I64" s="70"/>
      <c r="J64" s="13"/>
      <c r="K64" s="13"/>
      <c r="L64" s="50"/>
      <c r="M64" s="41"/>
    </row>
    <row r="65" spans="1:13" x14ac:dyDescent="0.15">
      <c r="A65" s="41"/>
      <c r="B65" s="171" t="s">
        <v>121</v>
      </c>
      <c r="C65" s="48"/>
      <c r="D65" s="48"/>
      <c r="E65" s="48"/>
      <c r="F65" s="13"/>
      <c r="G65" s="49"/>
      <c r="H65" s="13"/>
      <c r="I65" s="70"/>
      <c r="J65" s="13"/>
      <c r="K65" s="13"/>
      <c r="L65" s="50"/>
      <c r="M65" s="41"/>
    </row>
    <row r="66" spans="1:13" x14ac:dyDescent="0.15">
      <c r="A66" s="41"/>
      <c r="B66" s="171" t="s">
        <v>122</v>
      </c>
      <c r="C66" s="48"/>
      <c r="D66" s="48"/>
      <c r="E66" s="48"/>
      <c r="F66" s="13"/>
      <c r="G66" s="49"/>
      <c r="H66" s="13"/>
      <c r="I66" s="70"/>
      <c r="J66" s="13"/>
      <c r="K66" s="13"/>
      <c r="L66" s="50"/>
      <c r="M66" s="41"/>
    </row>
    <row r="67" spans="1:13" x14ac:dyDescent="0.15">
      <c r="A67" s="41"/>
      <c r="B67" s="96" t="s">
        <v>97</v>
      </c>
      <c r="C67" s="48"/>
      <c r="D67" s="48"/>
      <c r="E67" s="48"/>
      <c r="F67" s="13"/>
      <c r="G67" s="49"/>
      <c r="H67" s="13"/>
      <c r="I67" s="70"/>
      <c r="J67" s="13"/>
      <c r="K67" s="13"/>
      <c r="L67" s="50"/>
      <c r="M67" s="41"/>
    </row>
    <row r="68" spans="1:13" x14ac:dyDescent="0.15">
      <c r="A68" s="41"/>
      <c r="B68" s="168" t="s">
        <v>123</v>
      </c>
      <c r="C68" s="48"/>
      <c r="D68" s="48"/>
      <c r="E68" s="48"/>
      <c r="F68" s="13"/>
      <c r="G68" s="49"/>
      <c r="H68" s="13"/>
      <c r="I68" s="70"/>
      <c r="J68" s="13"/>
      <c r="K68" s="13"/>
      <c r="L68" s="50"/>
      <c r="M68" s="41"/>
    </row>
    <row r="69" spans="1:13" x14ac:dyDescent="0.15">
      <c r="A69" s="41"/>
      <c r="B69" s="96" t="s">
        <v>75</v>
      </c>
      <c r="C69" s="48"/>
      <c r="D69" s="48"/>
      <c r="E69" s="48"/>
      <c r="F69" s="13"/>
      <c r="G69" s="49"/>
      <c r="H69" s="13"/>
      <c r="I69" s="70"/>
      <c r="J69" s="13"/>
      <c r="K69" s="13"/>
      <c r="L69" s="50"/>
      <c r="M69" s="41"/>
    </row>
    <row r="70" spans="1:13" x14ac:dyDescent="0.15">
      <c r="A70" s="41"/>
      <c r="B70" s="96" t="s">
        <v>88</v>
      </c>
      <c r="C70" s="48"/>
      <c r="D70" s="48"/>
      <c r="E70" s="48"/>
      <c r="F70" s="13"/>
      <c r="G70" s="49"/>
      <c r="H70" s="13"/>
      <c r="I70" s="70"/>
      <c r="J70" s="13"/>
      <c r="K70" s="13"/>
      <c r="L70" s="50"/>
      <c r="M70" s="41"/>
    </row>
    <row r="71" spans="1:13" x14ac:dyDescent="0.15">
      <c r="A71" s="41"/>
      <c r="B71" s="168" t="s">
        <v>124</v>
      </c>
      <c r="C71" s="13"/>
      <c r="D71" s="13"/>
      <c r="E71" s="13"/>
      <c r="F71" s="13"/>
      <c r="G71" s="13"/>
      <c r="H71" s="13"/>
      <c r="I71" s="13"/>
      <c r="J71" s="13"/>
      <c r="K71" s="13"/>
      <c r="L71" s="50"/>
      <c r="M71" s="41"/>
    </row>
    <row r="72" spans="1:13" x14ac:dyDescent="0.15">
      <c r="A72" s="41"/>
      <c r="B72" s="46"/>
      <c r="C72" s="13"/>
      <c r="D72" s="13"/>
      <c r="E72" s="13"/>
      <c r="F72" s="13"/>
      <c r="G72" s="13"/>
      <c r="H72" s="13"/>
      <c r="I72" s="13"/>
      <c r="J72" s="13"/>
      <c r="K72" s="13"/>
      <c r="L72" s="50"/>
      <c r="M72" s="41"/>
    </row>
    <row r="73" spans="1:13" x14ac:dyDescent="0.15">
      <c r="A73" s="41"/>
      <c r="B73" s="46" t="s">
        <v>8</v>
      </c>
      <c r="C73" s="13"/>
      <c r="D73" s="13"/>
      <c r="E73" s="13"/>
      <c r="F73" s="13"/>
      <c r="G73" s="13"/>
      <c r="H73" s="13"/>
      <c r="I73" s="13"/>
      <c r="J73" s="13"/>
      <c r="K73" s="48" t="s">
        <v>9</v>
      </c>
      <c r="L73" s="50"/>
      <c r="M73" s="41"/>
    </row>
    <row r="74" spans="1:13" ht="17.5" customHeight="1" x14ac:dyDescent="0.15">
      <c r="A74" s="72"/>
      <c r="B74" s="186"/>
      <c r="C74" s="187"/>
      <c r="D74" s="187"/>
      <c r="E74" s="187"/>
      <c r="F74" s="187"/>
      <c r="G74" s="187"/>
      <c r="H74" s="187"/>
      <c r="I74" s="187"/>
      <c r="J74" s="73"/>
      <c r="K74" s="187"/>
      <c r="L74" s="194"/>
      <c r="M74" s="41"/>
    </row>
    <row r="75" spans="1:13" ht="6.5" customHeight="1" x14ac:dyDescent="0.15">
      <c r="A75" s="72"/>
      <c r="B75" s="55"/>
      <c r="C75" s="13"/>
      <c r="D75" s="13"/>
      <c r="E75" s="13"/>
      <c r="F75" s="13"/>
      <c r="G75" s="13"/>
      <c r="H75" s="13"/>
      <c r="I75" s="13"/>
      <c r="J75" s="13"/>
      <c r="K75" s="13"/>
      <c r="L75" s="50"/>
      <c r="M75" s="41"/>
    </row>
    <row r="76" spans="1:13" ht="20" customHeight="1" x14ac:dyDescent="0.15">
      <c r="A76" s="72"/>
      <c r="B76" s="186"/>
      <c r="C76" s="187"/>
      <c r="D76" s="187"/>
      <c r="E76" s="187"/>
      <c r="F76" s="187"/>
      <c r="G76" s="187"/>
      <c r="H76" s="187"/>
      <c r="I76" s="187"/>
      <c r="J76" s="73"/>
      <c r="K76" s="187"/>
      <c r="L76" s="194"/>
      <c r="M76" s="41"/>
    </row>
    <row r="77" spans="1:13" ht="8.25" customHeight="1" x14ac:dyDescent="0.15">
      <c r="A77" s="72"/>
      <c r="B77" s="102"/>
      <c r="C77" s="73"/>
      <c r="D77" s="73"/>
      <c r="E77" s="73"/>
      <c r="F77" s="73"/>
      <c r="G77" s="73"/>
      <c r="H77" s="73"/>
      <c r="I77" s="73"/>
      <c r="J77" s="73"/>
      <c r="K77" s="73"/>
      <c r="L77" s="103"/>
      <c r="M77" s="41"/>
    </row>
    <row r="78" spans="1:13" ht="12" customHeight="1" x14ac:dyDescent="0.15">
      <c r="A78" s="72"/>
      <c r="B78" s="102"/>
      <c r="C78" s="57" t="s">
        <v>68</v>
      </c>
      <c r="D78" s="73"/>
      <c r="E78" s="73"/>
      <c r="F78" s="73"/>
      <c r="G78" s="73"/>
      <c r="H78" s="73"/>
      <c r="I78" s="73"/>
      <c r="J78" s="73"/>
      <c r="K78" s="73"/>
      <c r="L78" s="103"/>
      <c r="M78" s="41"/>
    </row>
    <row r="79" spans="1:13" ht="15" customHeight="1" x14ac:dyDescent="0.15">
      <c r="A79" s="72"/>
      <c r="B79" s="102"/>
      <c r="C79" s="57" t="s">
        <v>69</v>
      </c>
      <c r="D79" s="73"/>
      <c r="E79" s="1"/>
      <c r="F79" s="73"/>
      <c r="G79" s="73"/>
      <c r="H79" s="57" t="s">
        <v>72</v>
      </c>
      <c r="I79" s="73"/>
      <c r="J79" s="73"/>
      <c r="K79" s="73"/>
      <c r="L79" s="103"/>
      <c r="M79" s="41"/>
    </row>
    <row r="80" spans="1:13" ht="12" customHeight="1" x14ac:dyDescent="0.15">
      <c r="A80" s="72"/>
      <c r="B80" s="102"/>
      <c r="C80" s="57" t="s">
        <v>70</v>
      </c>
      <c r="D80" s="57"/>
      <c r="E80" s="1"/>
      <c r="F80" s="73"/>
      <c r="G80" s="73"/>
      <c r="H80" s="57" t="s">
        <v>73</v>
      </c>
      <c r="I80" s="73"/>
      <c r="J80" s="73"/>
      <c r="K80" s="73"/>
      <c r="L80" s="103"/>
      <c r="M80" s="41"/>
    </row>
    <row r="81" spans="1:13" ht="12" customHeight="1" x14ac:dyDescent="0.15">
      <c r="A81" s="72"/>
      <c r="B81" s="102"/>
      <c r="C81" s="57" t="s">
        <v>71</v>
      </c>
      <c r="D81" s="57"/>
      <c r="E81" s="1"/>
      <c r="F81" s="73"/>
      <c r="G81" s="73"/>
      <c r="H81" s="57" t="s">
        <v>74</v>
      </c>
      <c r="I81" s="73"/>
      <c r="J81" s="73"/>
      <c r="K81" s="73"/>
      <c r="L81" s="103"/>
      <c r="M81" s="41"/>
    </row>
    <row r="82" spans="1:13" ht="12" customHeight="1" x14ac:dyDescent="0.15">
      <c r="A82" s="72"/>
      <c r="B82" s="102"/>
      <c r="C82" s="105" t="s">
        <v>125</v>
      </c>
      <c r="D82" s="57"/>
      <c r="E82" s="1"/>
      <c r="F82" s="73"/>
      <c r="G82" s="73"/>
      <c r="H82" s="203" t="s">
        <v>181</v>
      </c>
      <c r="I82" s="73"/>
      <c r="J82" s="73"/>
      <c r="K82" s="73"/>
      <c r="L82" s="103"/>
      <c r="M82" s="41"/>
    </row>
    <row r="83" spans="1:13" ht="9.75" customHeight="1" thickBot="1" x14ac:dyDescent="0.2">
      <c r="A83" s="72"/>
      <c r="B83" s="74"/>
      <c r="C83" s="106"/>
      <c r="D83" s="104"/>
      <c r="E83" s="106"/>
      <c r="F83" s="75"/>
      <c r="G83" s="75"/>
      <c r="H83" s="75"/>
      <c r="I83" s="75"/>
      <c r="J83" s="75"/>
      <c r="K83" s="75"/>
      <c r="L83" s="76"/>
      <c r="M83" s="41"/>
    </row>
    <row r="84" spans="1:13" x14ac:dyDescent="0.15">
      <c r="A84" s="41"/>
      <c r="B84" s="101" t="str">
        <f>Worksheet!B73</f>
        <v>Rev. 01/24/2019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</sheetData>
  <sheetProtection selectLockedCells="1"/>
  <mergeCells count="11">
    <mergeCell ref="B2:I2"/>
    <mergeCell ref="B1:M1"/>
    <mergeCell ref="B74:I74"/>
    <mergeCell ref="B76:I76"/>
    <mergeCell ref="F4:L4"/>
    <mergeCell ref="F5:G5"/>
    <mergeCell ref="K5:L5"/>
    <mergeCell ref="F6:G6"/>
    <mergeCell ref="I56:K56"/>
    <mergeCell ref="K74:L74"/>
    <mergeCell ref="K76:L76"/>
  </mergeCells>
  <phoneticPr fontId="0" type="noConversion"/>
  <hyperlinks>
    <hyperlink ref="C82" r:id="rId1" xr:uid="{00000000-0004-0000-0100-000000000000}"/>
    <hyperlink ref="H82" r:id="rId2" xr:uid="{F4CE9814-78C6-0E47-AC36-6B6A10BADA19}"/>
  </hyperlinks>
  <printOptions horizontalCentered="1"/>
  <pageMargins left="0.5" right="0.5" top="0.47" bottom="0.45" header="0.28000000000000003" footer="0.28000000000000003"/>
  <pageSetup scale="85" orientation="portrait" r:id="rId3"/>
  <headerFooter alignWithMargins="0"/>
  <rowBreaks count="1" manualBreakCount="1">
    <brk id="71" max="16383" man="1"/>
  </rowBreaks>
  <drawing r:id="rId4"/>
  <legacyDrawing r:id="rId5"/>
  <oleObjects>
    <mc:AlternateContent xmlns:mc="http://schemas.openxmlformats.org/markup-compatibility/2006">
      <mc:Choice Requires="x14">
        <oleObject progId="Word.Document.8" shapeId="2050" r:id="rId6">
          <objectPr defaultSize="0" autoPict="0" r:id="rId7">
            <anchor moveWithCells="1">
              <from>
                <xdr:col>10</xdr:col>
                <xdr:colOff>0</xdr:colOff>
                <xdr:row>0</xdr:row>
                <xdr:rowOff>139700</xdr:rowOff>
              </from>
              <to>
                <xdr:col>11</xdr:col>
                <xdr:colOff>812800</xdr:colOff>
                <xdr:row>1</xdr:row>
                <xdr:rowOff>177800</xdr:rowOff>
              </to>
            </anchor>
          </objectPr>
        </oleObject>
      </mc:Choice>
      <mc:Fallback>
        <oleObject progId="Word.Document.8" shapeId="2050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134"/>
  <sheetViews>
    <sheetView showGridLines="0" topLeftCell="A97" zoomScaleNormal="100" workbookViewId="0">
      <selection activeCell="J136" sqref="J136"/>
    </sheetView>
  </sheetViews>
  <sheetFormatPr baseColWidth="10" defaultColWidth="8.83203125" defaultRowHeight="13" x14ac:dyDescent="0.15"/>
  <cols>
    <col min="1" max="1" width="1.1640625" customWidth="1"/>
    <col min="2" max="2" width="1.83203125" customWidth="1"/>
    <col min="3" max="3" width="2.5" customWidth="1"/>
    <col min="4" max="4" width="1.33203125" customWidth="1"/>
    <col min="5" max="5" width="11.33203125" customWidth="1"/>
    <col min="6" max="6" width="15.5" customWidth="1"/>
    <col min="7" max="7" width="9.83203125" customWidth="1"/>
    <col min="9" max="9" width="10.5" customWidth="1"/>
    <col min="10" max="10" width="16.5" customWidth="1"/>
    <col min="11" max="11" width="6.1640625" customWidth="1"/>
    <col min="12" max="12" width="15.1640625" customWidth="1"/>
    <col min="13" max="13" width="1.1640625" customWidth="1"/>
    <col min="14" max="14" width="6.1640625" hidden="1" customWidth="1"/>
    <col min="15" max="15" width="18.33203125" hidden="1" customWidth="1"/>
    <col min="16" max="17" width="11" hidden="1" customWidth="1"/>
  </cols>
  <sheetData>
    <row r="1" spans="1:13" ht="12.75" customHeight="1" x14ac:dyDescent="0.15"/>
    <row r="2" spans="1:13" ht="64.5" customHeight="1" x14ac:dyDescent="0.25">
      <c r="A2" s="41"/>
      <c r="B2" s="185" t="s">
        <v>113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24" customHeight="1" thickBot="1" x14ac:dyDescent="0.3">
      <c r="A3" s="41"/>
      <c r="B3" s="183" t="s">
        <v>180</v>
      </c>
      <c r="C3" s="184"/>
      <c r="D3" s="184"/>
      <c r="E3" s="184"/>
      <c r="F3" s="184"/>
      <c r="G3" s="184"/>
      <c r="H3" s="184"/>
      <c r="I3" s="184"/>
      <c r="J3" s="42"/>
      <c r="K3" s="42"/>
      <c r="L3" s="42"/>
      <c r="M3" s="42"/>
    </row>
    <row r="4" spans="1:13" s="158" customFormat="1" ht="8" customHeight="1" x14ac:dyDescent="0.2">
      <c r="A4" s="154"/>
      <c r="B4" s="155"/>
      <c r="C4" s="156"/>
      <c r="D4" s="156"/>
      <c r="E4" s="156"/>
      <c r="F4" s="156"/>
      <c r="G4" s="156"/>
      <c r="H4" s="156"/>
      <c r="I4" s="156"/>
      <c r="J4" s="156"/>
      <c r="K4" s="156"/>
      <c r="L4" s="157"/>
      <c r="M4" s="154"/>
    </row>
    <row r="5" spans="1:13" x14ac:dyDescent="0.15">
      <c r="A5" s="41"/>
      <c r="B5" s="46" t="s">
        <v>0</v>
      </c>
      <c r="C5" s="13"/>
      <c r="D5" s="13"/>
      <c r="E5" s="13"/>
      <c r="F5" s="188">
        <f>Worksheet!D12</f>
        <v>0</v>
      </c>
      <c r="G5" s="188"/>
      <c r="H5" s="188"/>
      <c r="I5" s="199"/>
      <c r="J5" s="199"/>
      <c r="K5" s="199"/>
      <c r="L5" s="11"/>
      <c r="M5" s="41"/>
    </row>
    <row r="6" spans="1:13" x14ac:dyDescent="0.15">
      <c r="A6" s="41"/>
      <c r="B6" s="46" t="s">
        <v>1</v>
      </c>
      <c r="C6" s="13"/>
      <c r="D6" s="13"/>
      <c r="E6" s="13"/>
      <c r="F6" s="195">
        <f>Worksheet!J13</f>
        <v>0</v>
      </c>
      <c r="G6" s="195"/>
      <c r="H6" s="195"/>
      <c r="I6" s="13"/>
      <c r="J6" s="1"/>
      <c r="K6" s="1"/>
      <c r="L6" s="11"/>
      <c r="M6" s="41"/>
    </row>
    <row r="7" spans="1:13" ht="12.75" customHeight="1" x14ac:dyDescent="0.15">
      <c r="A7" s="41"/>
      <c r="B7" s="46" t="s">
        <v>2</v>
      </c>
      <c r="C7" s="13"/>
      <c r="D7" s="13"/>
      <c r="E7" s="13"/>
      <c r="F7" s="196">
        <f>Worksheet!J14</f>
        <v>0</v>
      </c>
      <c r="G7" s="196"/>
      <c r="H7" s="190"/>
      <c r="I7" s="13"/>
      <c r="J7" s="1"/>
      <c r="K7" s="1"/>
      <c r="L7" s="11"/>
      <c r="M7" s="41"/>
    </row>
    <row r="8" spans="1:13" x14ac:dyDescent="0.15">
      <c r="A8" s="41"/>
      <c r="B8" s="46" t="s">
        <v>3</v>
      </c>
      <c r="C8" s="13"/>
      <c r="D8" s="13"/>
      <c r="E8" s="13"/>
      <c r="F8" s="192">
        <f>Worksheet!J15</f>
        <v>0</v>
      </c>
      <c r="G8" s="192"/>
      <c r="H8" s="98"/>
      <c r="I8" s="13"/>
      <c r="J8" s="48"/>
      <c r="K8" s="99"/>
      <c r="L8" s="100"/>
      <c r="M8" s="41"/>
    </row>
    <row r="9" spans="1:13" x14ac:dyDescent="0.15">
      <c r="A9" s="41"/>
      <c r="B9" s="46" t="s">
        <v>61</v>
      </c>
      <c r="C9" s="13"/>
      <c r="D9" s="13"/>
      <c r="E9" s="13"/>
      <c r="F9" s="192">
        <f>Worksheet!J42</f>
        <v>0</v>
      </c>
      <c r="G9" s="192"/>
      <c r="H9" s="98"/>
      <c r="I9" s="13"/>
      <c r="J9" s="48"/>
      <c r="K9" s="99"/>
      <c r="L9" s="100"/>
      <c r="M9" s="41"/>
    </row>
    <row r="10" spans="1:13" x14ac:dyDescent="0.15">
      <c r="A10" s="41"/>
      <c r="B10" s="46" t="s">
        <v>62</v>
      </c>
      <c r="C10" s="13"/>
      <c r="D10" s="13"/>
      <c r="E10" s="13"/>
      <c r="F10" s="197">
        <f>Worksheet!J43</f>
        <v>0</v>
      </c>
      <c r="G10" s="197"/>
      <c r="H10" s="98"/>
      <c r="I10" s="13"/>
      <c r="J10" s="48"/>
      <c r="K10" s="99"/>
      <c r="L10" s="100"/>
      <c r="M10" s="41"/>
    </row>
    <row r="11" spans="1:13" ht="9" customHeight="1" thickBot="1" x14ac:dyDescent="0.2">
      <c r="A11" s="41"/>
      <c r="B11" s="77"/>
      <c r="C11" s="75"/>
      <c r="D11" s="75"/>
      <c r="E11" s="75"/>
      <c r="F11" s="78"/>
      <c r="G11" s="78"/>
      <c r="H11" s="78"/>
      <c r="I11" s="75"/>
      <c r="J11" s="79"/>
      <c r="K11" s="80"/>
      <c r="L11" s="81"/>
      <c r="M11" s="41"/>
    </row>
    <row r="12" spans="1:13" ht="6" customHeight="1" thickBot="1" x14ac:dyDescent="0.2">
      <c r="A12" s="41"/>
      <c r="B12" s="41"/>
      <c r="C12" s="41"/>
      <c r="D12" s="41"/>
      <c r="E12" s="41"/>
      <c r="F12" s="41"/>
      <c r="G12" s="72"/>
      <c r="H12" s="72"/>
      <c r="I12" s="72"/>
      <c r="J12" s="72"/>
      <c r="K12" s="72"/>
      <c r="L12" s="82"/>
      <c r="M12" s="41"/>
    </row>
    <row r="13" spans="1:13" x14ac:dyDescent="0.15">
      <c r="A13" s="41"/>
      <c r="B13" s="54" t="s">
        <v>44</v>
      </c>
      <c r="C13" s="44"/>
      <c r="D13" s="44"/>
      <c r="E13" s="44"/>
      <c r="F13" s="44"/>
      <c r="G13" s="44"/>
      <c r="H13" s="44"/>
      <c r="I13" s="44"/>
      <c r="J13" s="44"/>
      <c r="K13" s="44"/>
      <c r="L13" s="45"/>
      <c r="M13" s="41"/>
    </row>
    <row r="14" spans="1:13" x14ac:dyDescent="0.15">
      <c r="A14" s="41"/>
      <c r="B14" s="55" t="s">
        <v>102</v>
      </c>
      <c r="C14" s="13"/>
      <c r="D14" s="13"/>
      <c r="E14" s="13"/>
      <c r="F14" s="13"/>
      <c r="G14" s="13"/>
      <c r="H14" s="13"/>
      <c r="I14" s="13"/>
      <c r="J14" s="13"/>
      <c r="K14" s="13"/>
      <c r="L14" s="50"/>
      <c r="M14" s="41"/>
    </row>
    <row r="15" spans="1:13" x14ac:dyDescent="0.15">
      <c r="A15" s="41"/>
      <c r="B15" s="55" t="s">
        <v>103</v>
      </c>
      <c r="C15" s="13"/>
      <c r="D15" s="13"/>
      <c r="E15" s="13"/>
      <c r="F15" s="13"/>
      <c r="G15" s="13"/>
      <c r="H15" s="13"/>
      <c r="I15" s="13"/>
      <c r="J15" s="13"/>
      <c r="K15" s="13"/>
      <c r="L15" s="50"/>
      <c r="M15" s="41"/>
    </row>
    <row r="16" spans="1:13" x14ac:dyDescent="0.15">
      <c r="A16" s="41"/>
      <c r="B16" s="55"/>
      <c r="C16" s="13"/>
      <c r="D16" s="13"/>
      <c r="E16" s="13"/>
      <c r="F16" s="13"/>
      <c r="G16" s="13"/>
      <c r="H16" s="13"/>
      <c r="I16" s="13"/>
      <c r="J16" s="13"/>
      <c r="K16" s="13"/>
      <c r="L16" s="50"/>
      <c r="M16" s="41"/>
    </row>
    <row r="17" spans="1:16" x14ac:dyDescent="0.15">
      <c r="A17" s="41"/>
      <c r="B17" s="55"/>
      <c r="C17" s="59"/>
      <c r="D17" s="13"/>
      <c r="E17" s="170" t="s">
        <v>179</v>
      </c>
      <c r="F17" s="13"/>
      <c r="G17" s="13"/>
      <c r="H17" s="13"/>
      <c r="I17" s="13"/>
      <c r="J17" s="13"/>
      <c r="K17" s="13"/>
      <c r="L17" s="17">
        <f>IF(Worksheet!L18=TRUE,P17,IF(Worksheet!K18=TRUE,0,IF(Worksheet!M18=TRUE,P17/2,0)))</f>
        <v>0</v>
      </c>
      <c r="M17" s="41"/>
      <c r="O17" s="8">
        <f>ROUNDUP(Worksheet!J15,-2)</f>
        <v>0</v>
      </c>
      <c r="P17" s="16">
        <f>O17*0.007</f>
        <v>0</v>
      </c>
    </row>
    <row r="18" spans="1:16" ht="3.75" customHeight="1" x14ac:dyDescent="0.15">
      <c r="A18" s="41"/>
      <c r="B18" s="55"/>
      <c r="C18" s="13"/>
      <c r="D18" s="13"/>
      <c r="E18" s="13"/>
      <c r="F18" s="13"/>
      <c r="G18" s="13"/>
      <c r="H18" s="13"/>
      <c r="I18" s="13"/>
      <c r="J18" s="13"/>
      <c r="K18" s="13"/>
      <c r="L18" s="50"/>
      <c r="M18" s="41"/>
      <c r="O18" s="13"/>
      <c r="P18" s="13"/>
    </row>
    <row r="19" spans="1:16" x14ac:dyDescent="0.15">
      <c r="A19" s="41"/>
      <c r="B19" s="55"/>
      <c r="C19" s="59"/>
      <c r="D19" s="13"/>
      <c r="E19" s="169" t="s">
        <v>178</v>
      </c>
      <c r="F19" s="13"/>
      <c r="G19" s="13"/>
      <c r="H19" s="13"/>
      <c r="I19" s="13"/>
      <c r="J19" s="13"/>
      <c r="K19" s="13"/>
      <c r="L19" s="17">
        <f>IF(Worksheet!L17=TRUE,P19,IF(Worksheet!K17=TRUE,0,IF(Worksheet!M17=TRUE,P19/2,0)))</f>
        <v>0</v>
      </c>
      <c r="M19" s="41"/>
      <c r="O19" s="8">
        <f>ROUNDUP(Worksheet!J15,-2)</f>
        <v>0</v>
      </c>
      <c r="P19" s="8">
        <f>IF(O19&gt;10000000,(((O19-10000000)*0.002)+26325),IF(O19&gt;5000000,(((O19-5000000)*0.00225)+15075),IF(O19&gt;1000000,(((O19-1000000)*0.0025)+5075),IF(O19&gt;100000,(((O19-100000)*0.005)+575),IF(O19&gt;43400,(((O19-43400)*0.00575)+250),250)))))</f>
        <v>250</v>
      </c>
    </row>
    <row r="20" spans="1:16" ht="4.25" customHeight="1" x14ac:dyDescent="0.15">
      <c r="A20" s="41"/>
      <c r="B20" s="55"/>
      <c r="C20" s="13"/>
      <c r="D20" s="13"/>
      <c r="E20" s="57"/>
      <c r="F20" s="13"/>
      <c r="G20" s="13"/>
      <c r="H20" s="13"/>
      <c r="I20" s="13"/>
      <c r="J20" s="13"/>
      <c r="K20" s="13"/>
      <c r="L20" s="58"/>
      <c r="M20" s="41"/>
    </row>
    <row r="21" spans="1:16" x14ac:dyDescent="0.15">
      <c r="A21" s="41"/>
      <c r="B21" s="55"/>
      <c r="C21" s="59"/>
      <c r="D21" s="13"/>
      <c r="E21" s="169" t="s">
        <v>177</v>
      </c>
      <c r="F21" s="13"/>
      <c r="G21" s="13"/>
      <c r="H21" s="13"/>
      <c r="I21" s="13"/>
      <c r="J21" s="13"/>
      <c r="K21" s="13"/>
      <c r="L21" s="17">
        <f>IF(Worksheet!L17=TRUE,75,IF(Worksheet!K17=TRUE,0,IF(Worksheet!M17=TRUE,37.5,0)))</f>
        <v>0</v>
      </c>
      <c r="M21" s="41"/>
      <c r="O21" s="8">
        <f>ROUNDUP(Worksheet!J42,-2)</f>
        <v>0</v>
      </c>
    </row>
    <row r="22" spans="1:16" ht="3.75" customHeight="1" x14ac:dyDescent="0.15">
      <c r="A22" s="41"/>
      <c r="B22" s="55"/>
      <c r="C22" s="13"/>
      <c r="D22" s="13"/>
      <c r="E22" s="57"/>
      <c r="F22" s="13"/>
      <c r="G22" s="13"/>
      <c r="H22" s="13"/>
      <c r="I22" s="13"/>
      <c r="J22" s="13"/>
      <c r="K22" s="13"/>
      <c r="L22" s="58"/>
      <c r="M22" s="41"/>
      <c r="O22" s="49"/>
    </row>
    <row r="23" spans="1:16" x14ac:dyDescent="0.15">
      <c r="A23" s="41"/>
      <c r="B23" s="55"/>
      <c r="C23" s="59"/>
      <c r="D23" s="13"/>
      <c r="E23" s="169" t="s">
        <v>176</v>
      </c>
      <c r="F23" s="13"/>
      <c r="G23" s="13"/>
      <c r="H23" s="13"/>
      <c r="I23" s="13"/>
      <c r="J23" s="13"/>
      <c r="K23" s="13"/>
      <c r="L23" s="17">
        <f>IF(Worksheet!L17=TRUE,125,IF(Worksheet!K17=TRUE,0,IF(Worksheet!M17=TRUE,62.5,0)))</f>
        <v>0</v>
      </c>
      <c r="M23" s="41"/>
      <c r="O23" s="49"/>
    </row>
    <row r="24" spans="1:16" ht="4.25" customHeight="1" x14ac:dyDescent="0.15">
      <c r="A24" s="41"/>
      <c r="B24" s="55"/>
      <c r="C24" s="13"/>
      <c r="D24" s="13"/>
      <c r="E24" s="57"/>
      <c r="F24" s="13"/>
      <c r="G24" s="13"/>
      <c r="H24" s="13"/>
      <c r="I24" s="13"/>
      <c r="J24" s="13"/>
      <c r="K24" s="13"/>
      <c r="L24" s="58"/>
      <c r="M24" s="41"/>
    </row>
    <row r="25" spans="1:16" x14ac:dyDescent="0.15">
      <c r="A25" s="41"/>
      <c r="B25" s="55"/>
      <c r="C25" s="59"/>
      <c r="D25" s="13"/>
      <c r="E25" s="169" t="s">
        <v>175</v>
      </c>
      <c r="F25" s="13"/>
      <c r="G25" s="13"/>
      <c r="H25" s="13"/>
      <c r="I25" s="13"/>
      <c r="J25" s="13"/>
      <c r="K25" s="13"/>
      <c r="L25" s="17">
        <f>IF(Worksheet!L17=TRUE,350,IF(Worksheet!K17=TRUE,0,IF(Worksheet!M17=TRUE,175,0)))</f>
        <v>0</v>
      </c>
      <c r="M25" s="41"/>
    </row>
    <row r="26" spans="1:16" ht="4.25" customHeight="1" x14ac:dyDescent="0.15">
      <c r="A26" s="41"/>
      <c r="B26" s="55"/>
      <c r="C26" s="13"/>
      <c r="D26" s="13"/>
      <c r="E26" s="164"/>
      <c r="F26" s="13"/>
      <c r="G26" s="13"/>
      <c r="H26" s="13"/>
      <c r="I26" s="13"/>
      <c r="J26" s="13"/>
      <c r="K26" s="13"/>
      <c r="L26" s="58"/>
      <c r="M26" s="41"/>
    </row>
    <row r="27" spans="1:16" ht="12.75" customHeight="1" x14ac:dyDescent="0.15">
      <c r="A27" s="41"/>
      <c r="B27" s="61"/>
      <c r="C27" s="59"/>
      <c r="D27" s="62"/>
      <c r="E27" s="172" t="s">
        <v>174</v>
      </c>
      <c r="F27" s="62"/>
      <c r="G27" s="62"/>
      <c r="H27" s="62"/>
      <c r="I27" s="62"/>
      <c r="J27" s="62"/>
      <c r="K27" s="62"/>
      <c r="L27" s="17">
        <f>IF(Worksheet!J42=0,0,445 )</f>
        <v>0</v>
      </c>
      <c r="M27" s="41"/>
    </row>
    <row r="28" spans="1:16" s="158" customFormat="1" ht="4.25" customHeight="1" x14ac:dyDescent="0.2">
      <c r="A28" s="154"/>
      <c r="B28" s="173"/>
      <c r="C28" s="174"/>
      <c r="D28" s="174"/>
      <c r="E28" s="175"/>
      <c r="F28" s="174"/>
      <c r="G28" s="174"/>
      <c r="H28" s="174"/>
      <c r="I28" s="174"/>
      <c r="J28" s="174"/>
      <c r="K28" s="174"/>
      <c r="L28" s="176"/>
      <c r="M28" s="154"/>
    </row>
    <row r="29" spans="1:16" x14ac:dyDescent="0.15">
      <c r="A29" s="41"/>
      <c r="B29" s="55"/>
      <c r="C29" s="59"/>
      <c r="D29" s="13"/>
      <c r="E29" s="169" t="s">
        <v>173</v>
      </c>
      <c r="F29" s="13"/>
      <c r="G29" s="13"/>
      <c r="H29" s="13"/>
      <c r="I29" s="13"/>
      <c r="J29" s="13"/>
      <c r="K29" s="13"/>
      <c r="L29" s="17">
        <f>IF(Worksheet!J42=0,0,175 )</f>
        <v>0</v>
      </c>
      <c r="M29" s="41"/>
      <c r="N29" s="1"/>
    </row>
    <row r="30" spans="1:16" ht="4.25" customHeight="1" x14ac:dyDescent="0.15">
      <c r="A30" s="41"/>
      <c r="B30" s="61"/>
      <c r="C30" s="62"/>
      <c r="D30" s="62"/>
      <c r="E30" s="63"/>
      <c r="F30" s="62"/>
      <c r="G30" s="62"/>
      <c r="H30" s="62"/>
      <c r="I30" s="62"/>
      <c r="J30" s="62"/>
      <c r="K30" s="62"/>
      <c r="L30" s="64"/>
      <c r="M30" s="41"/>
    </row>
    <row r="31" spans="1:16" ht="12.75" customHeight="1" x14ac:dyDescent="0.15">
      <c r="A31" s="41"/>
      <c r="B31" s="55"/>
      <c r="C31" s="59"/>
      <c r="D31" s="13"/>
      <c r="E31" s="169" t="s">
        <v>172</v>
      </c>
      <c r="F31" s="13"/>
      <c r="G31" s="13"/>
      <c r="H31" s="13"/>
      <c r="I31" s="13"/>
      <c r="J31" s="13"/>
      <c r="K31" s="13"/>
      <c r="L31" s="17">
        <f>IF(Worksheet!J42=0,0,75)</f>
        <v>0</v>
      </c>
      <c r="M31" s="41"/>
    </row>
    <row r="32" spans="1:16" ht="4.25" customHeight="1" x14ac:dyDescent="0.15">
      <c r="A32" s="41"/>
      <c r="B32" s="55"/>
      <c r="C32" s="13"/>
      <c r="D32" s="13"/>
      <c r="E32" s="169"/>
      <c r="F32" s="13"/>
      <c r="G32" s="13"/>
      <c r="H32" s="13"/>
      <c r="I32" s="13"/>
      <c r="J32" s="13"/>
      <c r="K32" s="13"/>
      <c r="L32" s="50"/>
      <c r="M32" s="41"/>
    </row>
    <row r="33" spans="1:13" ht="12.75" customHeight="1" x14ac:dyDescent="0.15">
      <c r="A33" s="41"/>
      <c r="B33" s="61"/>
      <c r="C33" s="59"/>
      <c r="D33" s="62"/>
      <c r="E33" s="172" t="s">
        <v>171</v>
      </c>
      <c r="F33" s="62"/>
      <c r="G33" s="62"/>
      <c r="H33" s="62"/>
      <c r="I33" s="62"/>
      <c r="J33" s="62"/>
      <c r="K33" s="62"/>
      <c r="L33" s="17">
        <f>IF(Worksheet!J43=0,0,75)</f>
        <v>0</v>
      </c>
      <c r="M33" s="41"/>
    </row>
    <row r="34" spans="1:13" ht="4.25" customHeight="1" x14ac:dyDescent="0.15">
      <c r="A34" s="41"/>
      <c r="B34" s="61"/>
      <c r="C34" s="13"/>
      <c r="D34" s="62"/>
      <c r="E34" s="172"/>
      <c r="F34" s="62"/>
      <c r="G34" s="62"/>
      <c r="H34" s="62"/>
      <c r="I34" s="62"/>
      <c r="J34" s="62"/>
      <c r="K34" s="62"/>
      <c r="L34" s="50"/>
      <c r="M34" s="41"/>
    </row>
    <row r="35" spans="1:13" x14ac:dyDescent="0.15">
      <c r="A35" s="41"/>
      <c r="B35" s="55"/>
      <c r="C35" s="59"/>
      <c r="D35" s="13"/>
      <c r="E35" s="169" t="s">
        <v>146</v>
      </c>
      <c r="F35" s="13"/>
      <c r="G35" s="13"/>
      <c r="H35" s="13"/>
      <c r="I35" s="13"/>
      <c r="J35" s="13"/>
      <c r="K35" s="13"/>
      <c r="L35" s="17">
        <f>Worksheet!J42*Worksheet!J62</f>
        <v>0</v>
      </c>
      <c r="M35" s="41"/>
    </row>
    <row r="36" spans="1:13" ht="4.25" customHeight="1" x14ac:dyDescent="0.15">
      <c r="A36" s="41"/>
      <c r="B36" s="55"/>
      <c r="C36" s="13"/>
      <c r="D36" s="13"/>
      <c r="E36" s="13"/>
      <c r="F36" s="13"/>
      <c r="G36" s="13"/>
      <c r="H36" s="13"/>
      <c r="I36" s="13"/>
      <c r="J36" s="13"/>
      <c r="K36" s="13"/>
      <c r="L36" s="58"/>
      <c r="M36" s="41"/>
    </row>
    <row r="37" spans="1:13" x14ac:dyDescent="0.15">
      <c r="A37" s="41"/>
      <c r="B37" s="55"/>
      <c r="C37" s="59"/>
      <c r="D37" s="13"/>
      <c r="E37" s="169" t="s">
        <v>147</v>
      </c>
      <c r="F37" s="13"/>
      <c r="G37" s="13"/>
      <c r="H37" s="13"/>
      <c r="I37" s="13"/>
      <c r="J37" s="13"/>
      <c r="K37" s="13"/>
      <c r="L37" s="17">
        <f>O21*0.0035</f>
        <v>0</v>
      </c>
      <c r="M37" s="41"/>
    </row>
    <row r="38" spans="1:13" ht="4.25" customHeight="1" x14ac:dyDescent="0.15">
      <c r="A38" s="41"/>
      <c r="B38" s="55"/>
      <c r="C38" s="13"/>
      <c r="D38" s="13"/>
      <c r="E38" s="57"/>
      <c r="F38" s="13"/>
      <c r="G38" s="13"/>
      <c r="H38" s="13"/>
      <c r="I38" s="13"/>
      <c r="J38" s="13"/>
      <c r="K38" s="13"/>
      <c r="L38" s="58"/>
      <c r="M38" s="41"/>
    </row>
    <row r="39" spans="1:13" x14ac:dyDescent="0.15">
      <c r="A39" s="41"/>
      <c r="B39" s="55"/>
      <c r="C39" s="59"/>
      <c r="D39" s="13"/>
      <c r="E39" s="170" t="s">
        <v>148</v>
      </c>
      <c r="F39" s="13"/>
      <c r="G39" s="13"/>
      <c r="H39" s="13"/>
      <c r="I39" s="13"/>
      <c r="J39" s="13"/>
      <c r="K39" s="13"/>
      <c r="L39" s="17">
        <f>F9*0.002</f>
        <v>0</v>
      </c>
      <c r="M39" s="41"/>
    </row>
    <row r="40" spans="1:13" ht="4.25" customHeight="1" x14ac:dyDescent="0.15">
      <c r="A40" s="41"/>
      <c r="B40" s="55"/>
      <c r="C40" s="13"/>
      <c r="D40" s="13"/>
      <c r="E40" s="13"/>
      <c r="F40" s="13"/>
      <c r="G40" s="13"/>
      <c r="H40" s="13"/>
      <c r="I40" s="13"/>
      <c r="J40" s="13"/>
      <c r="K40" s="13"/>
      <c r="L40" s="58"/>
      <c r="M40" s="41"/>
    </row>
    <row r="41" spans="1:13" x14ac:dyDescent="0.15">
      <c r="A41" s="41"/>
      <c r="B41" s="55"/>
      <c r="C41" s="59"/>
      <c r="D41" s="13"/>
      <c r="E41" s="170" t="s">
        <v>149</v>
      </c>
      <c r="F41" s="13"/>
      <c r="G41" s="13"/>
      <c r="H41" s="13"/>
      <c r="I41" s="13"/>
      <c r="J41" s="13"/>
      <c r="K41" s="13"/>
      <c r="L41" s="17">
        <f>IF(Worksheet!J64&gt;1,((Worksheet!J64-1)*8.5)+10,IF(Worksheet!J64=1,10,0))</f>
        <v>0</v>
      </c>
      <c r="M41" s="41"/>
    </row>
    <row r="42" spans="1:13" ht="4.25" customHeight="1" x14ac:dyDescent="0.15">
      <c r="A42" s="41"/>
      <c r="B42" s="55"/>
      <c r="C42" s="13"/>
      <c r="D42" s="13"/>
      <c r="E42" s="13"/>
      <c r="F42" s="13"/>
      <c r="G42" s="13"/>
      <c r="H42" s="13"/>
      <c r="I42" s="13"/>
      <c r="J42" s="13"/>
      <c r="K42" s="13"/>
      <c r="L42" s="58"/>
      <c r="M42" s="41"/>
    </row>
    <row r="43" spans="1:13" ht="12.75" customHeight="1" x14ac:dyDescent="0.15">
      <c r="A43" s="41"/>
      <c r="B43" s="55"/>
      <c r="C43" s="59"/>
      <c r="D43" s="13"/>
      <c r="E43" s="170" t="s">
        <v>150</v>
      </c>
      <c r="F43" s="13"/>
      <c r="G43" s="13"/>
      <c r="H43" s="13"/>
      <c r="I43" s="13"/>
      <c r="J43" s="13"/>
      <c r="K43" s="13"/>
      <c r="L43" s="17">
        <f>IF(Worksheet!J64&gt;=1,4.5,0)</f>
        <v>0</v>
      </c>
      <c r="M43" s="41"/>
    </row>
    <row r="44" spans="1:13" ht="4.25" customHeight="1" x14ac:dyDescent="0.15">
      <c r="A44" s="41"/>
      <c r="B44" s="55"/>
      <c r="C44" s="13"/>
      <c r="D44" s="13"/>
      <c r="E44" s="13"/>
      <c r="F44" s="13"/>
      <c r="G44" s="13"/>
      <c r="H44" s="13"/>
      <c r="I44" s="13"/>
      <c r="J44" s="13"/>
      <c r="K44" s="13"/>
      <c r="L44" s="58"/>
      <c r="M44" s="41"/>
    </row>
    <row r="45" spans="1:13" x14ac:dyDescent="0.15">
      <c r="A45" s="41"/>
      <c r="B45" s="55"/>
      <c r="C45" s="59"/>
      <c r="D45" s="13"/>
      <c r="E45" s="170" t="s">
        <v>151</v>
      </c>
      <c r="F45" s="13"/>
      <c r="G45" s="13"/>
      <c r="H45" s="13"/>
      <c r="I45" s="13"/>
      <c r="J45" s="13"/>
      <c r="K45" s="13"/>
      <c r="L45" s="17">
        <f>IF(Worksheet!J65&gt;1,((Worksheet!J65-1)*8.5)+10,IF(Worksheet!J65=1,10,0))</f>
        <v>0</v>
      </c>
      <c r="M45" s="41"/>
    </row>
    <row r="46" spans="1:13" ht="4.25" customHeight="1" x14ac:dyDescent="0.15">
      <c r="A46" s="41"/>
      <c r="B46" s="55"/>
      <c r="C46" s="13"/>
      <c r="D46" s="13"/>
      <c r="E46" s="13"/>
      <c r="F46" s="13"/>
      <c r="G46" s="13"/>
      <c r="H46" s="13"/>
      <c r="I46" s="13"/>
      <c r="J46" s="13"/>
      <c r="K46" s="13"/>
      <c r="L46" s="58"/>
      <c r="M46" s="41"/>
    </row>
    <row r="47" spans="1:13" s="153" customFormat="1" ht="12.75" customHeight="1" x14ac:dyDescent="0.2">
      <c r="A47" s="149"/>
      <c r="B47" s="150"/>
      <c r="C47" s="59"/>
      <c r="D47" s="151"/>
      <c r="E47" s="170" t="s">
        <v>152</v>
      </c>
      <c r="F47" s="151"/>
      <c r="G47" s="151"/>
      <c r="H47" s="151"/>
      <c r="I47" s="151"/>
      <c r="J47" s="151"/>
      <c r="K47" s="151"/>
      <c r="L47" s="17">
        <f>IF(Worksheet!J65&gt;=1,4.5,0)</f>
        <v>0</v>
      </c>
      <c r="M47" s="149"/>
    </row>
    <row r="48" spans="1:13" s="153" customFormat="1" ht="4.25" customHeight="1" x14ac:dyDescent="0.2">
      <c r="A48" s="149"/>
      <c r="B48" s="150"/>
      <c r="C48" s="13"/>
      <c r="D48" s="151"/>
      <c r="E48" s="13"/>
      <c r="F48" s="151"/>
      <c r="G48" s="151"/>
      <c r="H48" s="151"/>
      <c r="I48" s="151"/>
      <c r="J48" s="151"/>
      <c r="K48" s="151"/>
      <c r="L48" s="152"/>
      <c r="M48" s="149"/>
    </row>
    <row r="49" spans="1:13" x14ac:dyDescent="0.15">
      <c r="A49" s="41"/>
      <c r="B49" s="55"/>
      <c r="C49" s="59"/>
      <c r="D49" s="13"/>
      <c r="E49" s="170" t="s">
        <v>153</v>
      </c>
      <c r="F49" s="13"/>
      <c r="G49" s="13"/>
      <c r="H49" s="13"/>
      <c r="I49" s="13"/>
      <c r="J49" s="13"/>
      <c r="K49" s="13"/>
      <c r="L49" s="17">
        <f>Worksheet!J46</f>
        <v>0</v>
      </c>
      <c r="M49" s="41"/>
    </row>
    <row r="50" spans="1:13" ht="4.25" customHeight="1" x14ac:dyDescent="0.15">
      <c r="A50" s="41"/>
      <c r="B50" s="55"/>
      <c r="C50" s="13"/>
      <c r="D50" s="13"/>
      <c r="E50" s="13"/>
      <c r="F50" s="13"/>
      <c r="G50" s="13"/>
      <c r="H50" s="13"/>
      <c r="I50" s="13"/>
      <c r="J50" s="13"/>
      <c r="K50" s="13"/>
      <c r="L50" s="58"/>
      <c r="M50" s="41"/>
    </row>
    <row r="51" spans="1:13" x14ac:dyDescent="0.15">
      <c r="A51" s="41"/>
      <c r="B51" s="55"/>
      <c r="C51" s="59"/>
      <c r="D51" s="13"/>
      <c r="E51" s="170" t="s">
        <v>154</v>
      </c>
      <c r="F51" s="13"/>
      <c r="G51" s="13"/>
      <c r="H51" s="13"/>
      <c r="I51" s="13"/>
      <c r="J51" s="13"/>
      <c r="K51" s="13"/>
      <c r="L51" s="17">
        <f>Worksheet!J47</f>
        <v>0</v>
      </c>
      <c r="M51" s="41"/>
    </row>
    <row r="52" spans="1:13" ht="4.25" customHeight="1" x14ac:dyDescent="0.15">
      <c r="A52" s="41"/>
      <c r="B52" s="55"/>
      <c r="C52" s="13"/>
      <c r="D52" s="13"/>
      <c r="E52" s="13"/>
      <c r="F52" s="13"/>
      <c r="G52" s="13"/>
      <c r="H52" s="13"/>
      <c r="I52" s="13"/>
      <c r="J52" s="13"/>
      <c r="K52" s="13"/>
      <c r="L52" s="58"/>
      <c r="M52" s="41"/>
    </row>
    <row r="53" spans="1:13" x14ac:dyDescent="0.15">
      <c r="A53" s="41"/>
      <c r="B53" s="55"/>
      <c r="C53" s="59"/>
      <c r="D53" s="13"/>
      <c r="E53" s="170" t="s">
        <v>155</v>
      </c>
      <c r="F53" s="13"/>
      <c r="G53" s="13"/>
      <c r="H53" s="13"/>
      <c r="I53" s="13"/>
      <c r="J53" s="13"/>
      <c r="K53" s="13"/>
      <c r="L53" s="17">
        <f>Worksheet!J48</f>
        <v>0</v>
      </c>
      <c r="M53" s="41"/>
    </row>
    <row r="54" spans="1:13" ht="4.25" customHeight="1" x14ac:dyDescent="0.15">
      <c r="A54" s="41"/>
      <c r="B54" s="55"/>
      <c r="C54" s="13"/>
      <c r="D54" s="13"/>
      <c r="E54" s="13"/>
      <c r="F54" s="13"/>
      <c r="G54" s="13"/>
      <c r="H54" s="13"/>
      <c r="I54" s="13"/>
      <c r="J54" s="13"/>
      <c r="K54" s="13"/>
      <c r="L54" s="58"/>
      <c r="M54" s="41"/>
    </row>
    <row r="55" spans="1:13" x14ac:dyDescent="0.15">
      <c r="A55" s="41"/>
      <c r="B55" s="55"/>
      <c r="C55" s="59"/>
      <c r="D55" s="13"/>
      <c r="E55" s="170" t="s">
        <v>156</v>
      </c>
      <c r="F55" s="13"/>
      <c r="G55" s="13"/>
      <c r="H55" s="13"/>
      <c r="I55" s="13"/>
      <c r="J55" s="13"/>
      <c r="K55" s="13"/>
      <c r="L55" s="17">
        <f>Worksheet!J49</f>
        <v>0</v>
      </c>
      <c r="M55" s="41"/>
    </row>
    <row r="56" spans="1:13" ht="4.25" customHeight="1" x14ac:dyDescent="0.15">
      <c r="A56" s="41"/>
      <c r="B56" s="55"/>
      <c r="C56" s="13"/>
      <c r="D56" s="13"/>
      <c r="E56" s="13"/>
      <c r="F56" s="13"/>
      <c r="G56" s="13"/>
      <c r="H56" s="13"/>
      <c r="I56" s="13"/>
      <c r="J56" s="13"/>
      <c r="K56" s="13"/>
      <c r="L56" s="58"/>
      <c r="M56" s="41"/>
    </row>
    <row r="57" spans="1:13" x14ac:dyDescent="0.15">
      <c r="A57" s="41"/>
      <c r="B57" s="55"/>
      <c r="C57" s="59"/>
      <c r="D57" s="13"/>
      <c r="E57" s="170" t="s">
        <v>157</v>
      </c>
      <c r="F57" s="13"/>
      <c r="G57" s="13"/>
      <c r="H57" s="13"/>
      <c r="I57" s="13"/>
      <c r="J57" s="13"/>
      <c r="K57" s="13"/>
      <c r="L57" s="17">
        <f>Worksheet!J50</f>
        <v>0</v>
      </c>
      <c r="M57" s="41"/>
    </row>
    <row r="58" spans="1:13" ht="4.25" customHeight="1" x14ac:dyDescent="0.15">
      <c r="A58" s="41"/>
      <c r="B58" s="55"/>
      <c r="C58" s="13"/>
      <c r="D58" s="13"/>
      <c r="E58" s="13"/>
      <c r="F58" s="13"/>
      <c r="G58" s="13"/>
      <c r="H58" s="13"/>
      <c r="I58" s="13"/>
      <c r="J58" s="13"/>
      <c r="K58" s="13"/>
      <c r="L58" s="58"/>
      <c r="M58" s="41"/>
    </row>
    <row r="59" spans="1:13" ht="13.25" customHeight="1" x14ac:dyDescent="0.15">
      <c r="A59" s="41"/>
      <c r="B59" s="55"/>
      <c r="C59" s="59"/>
      <c r="D59" s="13"/>
      <c r="E59" s="170" t="s">
        <v>158</v>
      </c>
      <c r="F59" s="13"/>
      <c r="G59" s="13"/>
      <c r="H59" s="13"/>
      <c r="I59" s="13"/>
      <c r="J59" s="13"/>
      <c r="K59" s="13"/>
      <c r="L59" s="17">
        <f>Worksheet!J52</f>
        <v>0</v>
      </c>
      <c r="M59" s="41"/>
    </row>
    <row r="60" spans="1:13" ht="4.25" customHeight="1" x14ac:dyDescent="0.15">
      <c r="A60" s="41"/>
      <c r="B60" s="55"/>
      <c r="C60" s="13"/>
      <c r="D60" s="13"/>
      <c r="E60" s="83"/>
      <c r="F60" s="13"/>
      <c r="G60" s="13"/>
      <c r="H60" s="13"/>
      <c r="I60" s="13"/>
      <c r="J60" s="13"/>
      <c r="K60" s="13"/>
      <c r="L60" s="58"/>
      <c r="M60" s="41"/>
    </row>
    <row r="61" spans="1:13" ht="13.25" customHeight="1" x14ac:dyDescent="0.15">
      <c r="A61" s="41"/>
      <c r="B61" s="55"/>
      <c r="C61" s="59"/>
      <c r="D61" s="13"/>
      <c r="E61" s="170" t="s">
        <v>159</v>
      </c>
      <c r="F61" s="13"/>
      <c r="G61" s="13"/>
      <c r="H61" s="13"/>
      <c r="I61" s="13"/>
      <c r="J61" s="13"/>
      <c r="K61" s="13"/>
      <c r="L61" s="17">
        <f>Worksheet!J53</f>
        <v>0</v>
      </c>
      <c r="M61" s="41"/>
    </row>
    <row r="62" spans="1:13" ht="4.25" customHeight="1" x14ac:dyDescent="0.15">
      <c r="A62" s="41"/>
      <c r="B62" s="55"/>
      <c r="C62" s="13"/>
      <c r="D62" s="13"/>
      <c r="E62" s="83"/>
      <c r="F62" s="13"/>
      <c r="G62" s="13"/>
      <c r="H62" s="13"/>
      <c r="I62" s="13"/>
      <c r="J62" s="13"/>
      <c r="K62" s="13"/>
      <c r="L62" s="50"/>
      <c r="M62" s="41"/>
    </row>
    <row r="63" spans="1:13" ht="13.25" customHeight="1" x14ac:dyDescent="0.15">
      <c r="A63" s="41"/>
      <c r="B63" s="55"/>
      <c r="C63" s="59"/>
      <c r="D63" s="13"/>
      <c r="E63" s="170" t="s">
        <v>160</v>
      </c>
      <c r="F63" s="13"/>
      <c r="G63" s="13"/>
      <c r="H63" s="49"/>
      <c r="I63" s="73"/>
      <c r="J63" s="73"/>
      <c r="K63" s="73"/>
      <c r="L63" s="17">
        <f>Worksheet!J54</f>
        <v>0</v>
      </c>
      <c r="M63" s="41"/>
    </row>
    <row r="64" spans="1:13" ht="4.25" customHeight="1" x14ac:dyDescent="0.15">
      <c r="A64" s="41"/>
      <c r="B64" s="55"/>
      <c r="C64" s="13"/>
      <c r="D64" s="13"/>
      <c r="E64" s="60"/>
      <c r="F64" s="13"/>
      <c r="G64" s="70"/>
      <c r="H64" s="13"/>
      <c r="I64" s="13"/>
      <c r="J64" s="13"/>
      <c r="K64" s="13"/>
      <c r="L64" s="58"/>
      <c r="M64" s="41"/>
    </row>
    <row r="65" spans="1:13" ht="13.25" customHeight="1" x14ac:dyDescent="0.15">
      <c r="A65" s="41"/>
      <c r="B65" s="55"/>
      <c r="C65" s="59"/>
      <c r="D65" s="13"/>
      <c r="E65" s="170" t="s">
        <v>161</v>
      </c>
      <c r="F65" s="13"/>
      <c r="G65" s="13"/>
      <c r="H65" s="13"/>
      <c r="I65" s="13"/>
      <c r="J65" s="13"/>
      <c r="K65" s="13"/>
      <c r="L65" s="17">
        <f>Worksheet!J55</f>
        <v>0</v>
      </c>
      <c r="M65" s="41"/>
    </row>
    <row r="66" spans="1:13" ht="4.25" customHeight="1" x14ac:dyDescent="0.15">
      <c r="A66" s="41"/>
      <c r="B66" s="55"/>
      <c r="C66" s="13"/>
      <c r="D66" s="13"/>
      <c r="E66" s="83"/>
      <c r="F66" s="13"/>
      <c r="G66" s="13"/>
      <c r="H66" s="13"/>
      <c r="I66" s="13"/>
      <c r="J66" s="13"/>
      <c r="K66" s="48"/>
      <c r="L66" s="58"/>
      <c r="M66" s="41"/>
    </row>
    <row r="67" spans="1:13" ht="13.25" customHeight="1" x14ac:dyDescent="0.15">
      <c r="A67" s="41"/>
      <c r="B67" s="55"/>
      <c r="C67" s="59"/>
      <c r="D67" s="13"/>
      <c r="E67" s="169" t="s">
        <v>162</v>
      </c>
      <c r="F67" s="73"/>
      <c r="G67" s="73"/>
      <c r="H67" s="73"/>
      <c r="I67" s="73"/>
      <c r="J67" s="73"/>
      <c r="K67" s="73"/>
      <c r="L67" s="85">
        <f>Worksheet!J56</f>
        <v>0</v>
      </c>
      <c r="M67" s="41"/>
    </row>
    <row r="68" spans="1:13" ht="4.25" customHeight="1" x14ac:dyDescent="0.15">
      <c r="A68" s="41"/>
      <c r="B68" s="55"/>
      <c r="C68" s="13"/>
      <c r="D68" s="13"/>
      <c r="E68" s="57"/>
      <c r="F68" s="13"/>
      <c r="G68" s="13"/>
      <c r="H68" s="13"/>
      <c r="I68" s="13"/>
      <c r="J68" s="13"/>
      <c r="K68" s="13"/>
      <c r="L68" s="58"/>
      <c r="M68" s="41"/>
    </row>
    <row r="69" spans="1:13" ht="13.25" customHeight="1" x14ac:dyDescent="0.15">
      <c r="A69" s="41"/>
      <c r="B69" s="55"/>
      <c r="C69" s="59"/>
      <c r="D69" s="13"/>
      <c r="E69" s="169" t="s">
        <v>163</v>
      </c>
      <c r="F69" s="73"/>
      <c r="G69" s="73"/>
      <c r="H69" s="73"/>
      <c r="I69" s="73"/>
      <c r="J69" s="73"/>
      <c r="K69" s="73"/>
      <c r="L69" s="85">
        <f>Worksheet!J57</f>
        <v>0</v>
      </c>
      <c r="M69" s="41"/>
    </row>
    <row r="70" spans="1:13" ht="4.25" customHeight="1" x14ac:dyDescent="0.15">
      <c r="A70" s="41"/>
      <c r="B70" s="55"/>
      <c r="C70" s="13"/>
      <c r="D70" s="13"/>
      <c r="E70" s="57"/>
      <c r="F70" s="13"/>
      <c r="G70" s="13"/>
      <c r="H70" s="13"/>
      <c r="I70" s="13"/>
      <c r="J70" s="13"/>
      <c r="K70" s="13"/>
      <c r="L70" s="58"/>
      <c r="M70" s="41"/>
    </row>
    <row r="71" spans="1:13" ht="13.25" customHeight="1" x14ac:dyDescent="0.15">
      <c r="A71" s="41"/>
      <c r="B71" s="55"/>
      <c r="C71" s="59"/>
      <c r="D71" s="13"/>
      <c r="E71" s="169" t="s">
        <v>164</v>
      </c>
      <c r="F71" s="13"/>
      <c r="G71" s="13"/>
      <c r="H71" s="13"/>
      <c r="I71" s="13"/>
      <c r="J71" s="13"/>
      <c r="K71" s="13"/>
      <c r="L71" s="17">
        <f>Worksheet!J58</f>
        <v>0</v>
      </c>
      <c r="M71" s="41"/>
    </row>
    <row r="72" spans="1:13" ht="4.25" customHeight="1" x14ac:dyDescent="0.15">
      <c r="A72" s="41"/>
      <c r="B72" s="55"/>
      <c r="C72" s="13"/>
      <c r="D72" s="13"/>
      <c r="E72" s="57"/>
      <c r="F72" s="13"/>
      <c r="G72" s="13"/>
      <c r="H72" s="13"/>
      <c r="I72" s="13"/>
      <c r="J72" s="13"/>
      <c r="K72" s="13"/>
      <c r="L72" s="58"/>
      <c r="M72" s="41"/>
    </row>
    <row r="73" spans="1:13" ht="13.25" customHeight="1" x14ac:dyDescent="0.15">
      <c r="A73" s="41"/>
      <c r="B73" s="55"/>
      <c r="C73" s="59"/>
      <c r="D73" s="13"/>
      <c r="E73" s="169" t="s">
        <v>165</v>
      </c>
      <c r="F73" s="13"/>
      <c r="G73" s="13"/>
      <c r="H73" s="13"/>
      <c r="I73" s="13"/>
      <c r="J73" s="13"/>
      <c r="K73" s="13"/>
      <c r="L73" s="17">
        <f>Worksheet!J59</f>
        <v>0</v>
      </c>
      <c r="M73" s="41"/>
    </row>
    <row r="74" spans="1:13" ht="4.25" customHeight="1" x14ac:dyDescent="0.15">
      <c r="A74" s="41"/>
      <c r="B74" s="55"/>
      <c r="C74" s="13"/>
      <c r="D74" s="13"/>
      <c r="E74" s="13"/>
      <c r="F74" s="13"/>
      <c r="G74" s="13"/>
      <c r="H74" s="13"/>
      <c r="I74" s="13"/>
      <c r="J74" s="13"/>
      <c r="K74" s="13"/>
      <c r="L74" s="58"/>
      <c r="M74" s="41"/>
    </row>
    <row r="75" spans="1:13" ht="13.25" customHeight="1" x14ac:dyDescent="0.15">
      <c r="A75" s="41"/>
      <c r="B75" s="55"/>
      <c r="C75" s="59"/>
      <c r="D75" s="13"/>
      <c r="E75" s="170" t="s">
        <v>166</v>
      </c>
      <c r="F75" s="13"/>
      <c r="G75" s="13"/>
      <c r="H75" s="13"/>
      <c r="I75" s="13"/>
      <c r="J75" s="13"/>
      <c r="K75" s="13"/>
      <c r="L75" s="17">
        <f>Worksheet!J60</f>
        <v>0</v>
      </c>
      <c r="M75" s="41"/>
    </row>
    <row r="76" spans="1:13" ht="4.25" customHeight="1" x14ac:dyDescent="0.15">
      <c r="A76" s="41"/>
      <c r="B76" s="55"/>
      <c r="C76" s="13"/>
      <c r="D76" s="13"/>
      <c r="E76" s="13"/>
      <c r="F76" s="13"/>
      <c r="G76" s="13"/>
      <c r="H76" s="13"/>
      <c r="I76" s="13"/>
      <c r="J76" s="13"/>
      <c r="K76" s="13"/>
      <c r="L76" s="58"/>
      <c r="M76" s="41"/>
    </row>
    <row r="77" spans="1:13" ht="13.25" customHeight="1" x14ac:dyDescent="0.15">
      <c r="A77" s="41"/>
      <c r="B77" s="55"/>
      <c r="C77" s="59"/>
      <c r="D77" s="13"/>
      <c r="E77" s="170" t="s">
        <v>167</v>
      </c>
      <c r="F77" s="13"/>
      <c r="G77" s="13"/>
      <c r="H77" s="13"/>
      <c r="I77" s="13"/>
      <c r="J77" s="13"/>
      <c r="K77" s="13"/>
      <c r="L77" s="17">
        <f>F8*Worksheet!J63</f>
        <v>0</v>
      </c>
      <c r="M77" s="41"/>
    </row>
    <row r="78" spans="1:13" ht="4.25" customHeight="1" x14ac:dyDescent="0.15">
      <c r="A78" s="41"/>
      <c r="B78" s="55"/>
      <c r="C78" s="13"/>
      <c r="D78" s="13"/>
      <c r="E78" s="13"/>
      <c r="F78" s="13"/>
      <c r="G78" s="13"/>
      <c r="H78" s="13"/>
      <c r="I78" s="13"/>
      <c r="J78" s="13"/>
      <c r="K78" s="13"/>
      <c r="L78" s="58"/>
      <c r="M78" s="41"/>
    </row>
    <row r="79" spans="1:13" ht="13.25" customHeight="1" thickBot="1" x14ac:dyDescent="0.2">
      <c r="A79" s="41"/>
      <c r="B79" s="55"/>
      <c r="C79" s="59"/>
      <c r="D79" s="13"/>
      <c r="E79" s="170" t="s">
        <v>168</v>
      </c>
      <c r="F79" s="13"/>
      <c r="G79" s="13"/>
      <c r="H79" s="13"/>
      <c r="I79" s="13"/>
      <c r="J79" s="13"/>
      <c r="K79" s="13"/>
      <c r="L79" s="86">
        <f>I89</f>
        <v>0</v>
      </c>
      <c r="M79" s="41"/>
    </row>
    <row r="80" spans="1:13" ht="4.25" customHeight="1" x14ac:dyDescent="0.15">
      <c r="A80" s="41"/>
      <c r="B80" s="55"/>
      <c r="C80" s="13"/>
      <c r="D80" s="13"/>
      <c r="E80" s="13"/>
      <c r="F80" s="13"/>
      <c r="G80" s="13"/>
      <c r="H80" s="13"/>
      <c r="I80" s="13"/>
      <c r="J80" s="13"/>
      <c r="K80" s="13"/>
      <c r="L80" s="58"/>
      <c r="M80" s="41"/>
    </row>
    <row r="81" spans="1:15" ht="13.25" customHeight="1" thickBot="1" x14ac:dyDescent="0.2">
      <c r="A81" s="41"/>
      <c r="B81" s="55"/>
      <c r="C81" s="59"/>
      <c r="D81" s="13"/>
      <c r="E81" s="170" t="s">
        <v>169</v>
      </c>
      <c r="F81" s="13"/>
      <c r="G81" s="13"/>
      <c r="H81" s="13"/>
      <c r="I81" s="13"/>
      <c r="J81" s="13"/>
      <c r="K81" s="13"/>
      <c r="L81" s="86">
        <f>(Worksheet!$J$66)*-1</f>
        <v>0</v>
      </c>
      <c r="M81" s="41"/>
    </row>
    <row r="82" spans="1:15" ht="4.25" customHeight="1" x14ac:dyDescent="0.15">
      <c r="A82" s="41"/>
      <c r="B82" s="55"/>
      <c r="C82" s="13"/>
      <c r="D82" s="13"/>
      <c r="E82" s="13"/>
      <c r="F82" s="13"/>
      <c r="G82" s="13"/>
      <c r="H82" s="13"/>
      <c r="I82" s="13"/>
      <c r="J82" s="13"/>
      <c r="K82" s="13"/>
      <c r="L82" s="58"/>
      <c r="M82" s="41"/>
    </row>
    <row r="83" spans="1:15" ht="13.25" customHeight="1" thickBot="1" x14ac:dyDescent="0.2">
      <c r="A83" s="41"/>
      <c r="B83" s="55"/>
      <c r="C83" s="59"/>
      <c r="D83" s="13"/>
      <c r="E83" s="170" t="s">
        <v>170</v>
      </c>
      <c r="F83" s="13"/>
      <c r="G83" s="13"/>
      <c r="H83" s="13"/>
      <c r="I83" s="13"/>
      <c r="J83" s="13"/>
      <c r="K83" s="13"/>
      <c r="L83" s="86">
        <f>Worksheet!J61</f>
        <v>0</v>
      </c>
      <c r="M83" s="41"/>
    </row>
    <row r="84" spans="1:15" ht="4.25" customHeight="1" x14ac:dyDescent="0.15">
      <c r="A84" s="41"/>
      <c r="B84" s="55"/>
      <c r="C84" s="13"/>
      <c r="D84" s="13"/>
      <c r="E84" s="13"/>
      <c r="F84" s="13"/>
      <c r="G84" s="13"/>
      <c r="H84" s="13"/>
      <c r="I84" s="13"/>
      <c r="J84" s="13"/>
      <c r="K84" s="13"/>
      <c r="L84" s="58"/>
      <c r="M84" s="41"/>
    </row>
    <row r="85" spans="1:15" ht="13.25" customHeight="1" thickBot="1" x14ac:dyDescent="0.2">
      <c r="A85" s="41"/>
      <c r="B85" s="55"/>
      <c r="C85" s="13"/>
      <c r="D85" s="13"/>
      <c r="E85" s="48" t="s">
        <v>108</v>
      </c>
      <c r="F85" s="13"/>
      <c r="G85" s="13"/>
      <c r="H85" s="13"/>
      <c r="I85" s="13"/>
      <c r="J85" s="13"/>
      <c r="K85" s="13"/>
      <c r="L85" s="97">
        <f>SUM(L17:L83)</f>
        <v>0</v>
      </c>
      <c r="M85" s="41"/>
    </row>
    <row r="86" spans="1:15" ht="13.25" customHeight="1" x14ac:dyDescent="0.15">
      <c r="A86" s="41"/>
      <c r="B86" s="55"/>
      <c r="C86" s="13"/>
      <c r="D86" s="13"/>
      <c r="E86" s="48"/>
      <c r="F86" s="13"/>
      <c r="G86" s="13"/>
      <c r="H86" s="13"/>
      <c r="I86" s="13"/>
      <c r="J86" s="13"/>
      <c r="K86" s="13"/>
      <c r="L86" s="148"/>
      <c r="M86" s="41"/>
    </row>
    <row r="87" spans="1:15" x14ac:dyDescent="0.15">
      <c r="A87" s="41"/>
      <c r="B87" s="55"/>
      <c r="C87" s="13"/>
      <c r="D87" s="13"/>
      <c r="E87" s="48" t="s">
        <v>32</v>
      </c>
      <c r="F87" s="13"/>
      <c r="G87" s="13"/>
      <c r="H87" s="13"/>
      <c r="I87" s="13"/>
      <c r="J87" s="13"/>
      <c r="K87" s="13"/>
      <c r="L87" s="50"/>
      <c r="M87" s="41"/>
      <c r="O87" s="1"/>
    </row>
    <row r="88" spans="1:15" x14ac:dyDescent="0.15">
      <c r="A88" s="41"/>
      <c r="B88" s="55"/>
      <c r="C88" s="13"/>
      <c r="D88" s="13"/>
      <c r="E88" s="8">
        <f>Worksheet!$J$21</f>
        <v>0</v>
      </c>
      <c r="F88" s="13" t="s">
        <v>31</v>
      </c>
      <c r="G88" s="13"/>
      <c r="H88" s="8">
        <f>(E88/365)*-1</f>
        <v>0</v>
      </c>
      <c r="I88" s="193" t="s">
        <v>20</v>
      </c>
      <c r="J88" s="193"/>
      <c r="K88" s="193"/>
      <c r="L88" s="50"/>
      <c r="M88" s="41"/>
    </row>
    <row r="89" spans="1:15" x14ac:dyDescent="0.15">
      <c r="A89" s="41"/>
      <c r="B89" s="55"/>
      <c r="C89" s="13"/>
      <c r="D89" s="13"/>
      <c r="E89" s="68">
        <f>Worksheet!$J$22</f>
        <v>0</v>
      </c>
      <c r="F89" s="13" t="s">
        <v>81</v>
      </c>
      <c r="G89" s="8">
        <f>'Buyer''s Closing Estimate'!$H$88</f>
        <v>0</v>
      </c>
      <c r="H89" s="13" t="s">
        <v>7</v>
      </c>
      <c r="I89" s="69">
        <f>E89*G89</f>
        <v>0</v>
      </c>
      <c r="J89" s="13"/>
      <c r="K89" s="13"/>
      <c r="L89" s="50"/>
      <c r="M89" s="41"/>
    </row>
    <row r="90" spans="1:15" x14ac:dyDescent="0.15">
      <c r="A90" s="41"/>
      <c r="B90" s="55"/>
      <c r="C90" s="13"/>
      <c r="D90" s="13"/>
      <c r="E90" s="13"/>
      <c r="F90" s="13"/>
      <c r="G90" s="49"/>
      <c r="H90" s="13"/>
      <c r="I90" s="70"/>
      <c r="J90" s="13"/>
      <c r="K90" s="13"/>
      <c r="L90" s="50"/>
      <c r="M90" s="41"/>
    </row>
    <row r="91" spans="1:15" ht="13.25" customHeight="1" x14ac:dyDescent="0.15">
      <c r="A91" s="138"/>
      <c r="B91" s="13"/>
      <c r="C91" s="13"/>
      <c r="D91" s="13"/>
      <c r="E91" s="48"/>
      <c r="F91" s="13"/>
      <c r="G91" s="13"/>
      <c r="H91" s="13"/>
      <c r="I91" s="13"/>
      <c r="J91" s="13"/>
      <c r="K91" s="13"/>
      <c r="L91" s="132"/>
      <c r="M91" s="139"/>
    </row>
    <row r="92" spans="1:15" ht="13.25" customHeight="1" x14ac:dyDescent="0.15">
      <c r="A92" s="138"/>
      <c r="B92" s="13"/>
      <c r="C92" s="13" t="s">
        <v>95</v>
      </c>
      <c r="D92" s="13"/>
      <c r="E92" s="48"/>
      <c r="F92" s="13"/>
      <c r="G92" s="13"/>
      <c r="H92" s="13"/>
      <c r="I92" s="13"/>
      <c r="J92" s="13"/>
      <c r="K92" s="13"/>
      <c r="L92" s="132"/>
      <c r="M92" s="139"/>
    </row>
    <row r="93" spans="1:15" ht="13.25" customHeight="1" x14ac:dyDescent="0.15">
      <c r="A93" s="138"/>
      <c r="B93" s="13"/>
      <c r="C93" s="13" t="s">
        <v>98</v>
      </c>
      <c r="D93" s="13"/>
      <c r="E93" s="48"/>
      <c r="F93" s="13"/>
      <c r="G93" s="13"/>
      <c r="H93" s="13"/>
      <c r="I93" s="13"/>
      <c r="J93" s="13"/>
      <c r="K93" s="13"/>
      <c r="L93" s="132"/>
      <c r="M93" s="139"/>
    </row>
    <row r="94" spans="1:15" ht="13.25" customHeight="1" x14ac:dyDescent="0.15">
      <c r="A94" s="138"/>
      <c r="B94" s="13"/>
      <c r="C94" s="13" t="s">
        <v>96</v>
      </c>
      <c r="D94" s="13"/>
      <c r="E94" s="48"/>
      <c r="F94" s="13"/>
      <c r="G94" s="13"/>
      <c r="H94" s="13"/>
      <c r="I94" s="13"/>
      <c r="J94" s="13"/>
      <c r="K94" s="13"/>
      <c r="L94" s="132"/>
      <c r="M94" s="139"/>
    </row>
    <row r="95" spans="1:15" ht="13.25" customHeight="1" x14ac:dyDescent="0.15">
      <c r="A95" s="138"/>
      <c r="B95" s="68"/>
      <c r="C95" s="68"/>
      <c r="D95" s="68"/>
      <c r="E95" s="136"/>
      <c r="F95" s="68"/>
      <c r="G95" s="68"/>
      <c r="H95" s="68"/>
      <c r="I95" s="68"/>
      <c r="J95" s="68"/>
      <c r="K95" s="68"/>
      <c r="L95" s="137"/>
      <c r="M95" s="139"/>
    </row>
    <row r="96" spans="1:15" ht="13.25" customHeight="1" x14ac:dyDescent="0.15">
      <c r="A96" s="138"/>
      <c r="B96" s="48" t="s">
        <v>82</v>
      </c>
      <c r="C96" s="13"/>
      <c r="D96" s="13"/>
      <c r="F96" s="13"/>
      <c r="G96" s="13"/>
      <c r="H96" s="13"/>
      <c r="I96" s="13"/>
      <c r="J96" s="13"/>
      <c r="K96" s="13"/>
      <c r="L96" s="132"/>
      <c r="M96" s="139"/>
    </row>
    <row r="97" spans="1:13" ht="13.25" customHeight="1" x14ac:dyDescent="0.15">
      <c r="A97" s="138"/>
      <c r="B97" s="13"/>
      <c r="C97" s="13"/>
      <c r="D97" s="13"/>
      <c r="E97" s="48"/>
      <c r="F97" s="13"/>
      <c r="G97" s="13"/>
      <c r="H97" s="13"/>
      <c r="I97" s="13"/>
      <c r="J97" s="13"/>
      <c r="K97" s="13"/>
      <c r="L97" s="132"/>
      <c r="M97" s="139"/>
    </row>
    <row r="98" spans="1:13" ht="13.25" customHeight="1" x14ac:dyDescent="0.15">
      <c r="A98" s="138"/>
      <c r="B98" s="13"/>
      <c r="D98" s="13"/>
      <c r="E98" s="13" t="s">
        <v>83</v>
      </c>
      <c r="F98" s="13"/>
      <c r="G98" s="13"/>
      <c r="H98" s="13"/>
      <c r="I98" s="135"/>
      <c r="J98" s="133">
        <f>Worksheet!$J$15</f>
        <v>0</v>
      </c>
      <c r="K98" s="13"/>
      <c r="L98" s="132"/>
      <c r="M98" s="139"/>
    </row>
    <row r="99" spans="1:13" ht="13.25" customHeight="1" x14ac:dyDescent="0.15">
      <c r="A99" s="138"/>
      <c r="B99" s="13"/>
      <c r="D99" s="13"/>
      <c r="E99" s="13" t="s">
        <v>84</v>
      </c>
      <c r="F99" s="13"/>
      <c r="G99" s="13"/>
      <c r="H99" s="13"/>
      <c r="I99" s="135"/>
      <c r="J99" s="134">
        <f>Worksheet!$J$41</f>
        <v>0</v>
      </c>
      <c r="K99" s="13"/>
      <c r="L99" s="132"/>
      <c r="M99" s="139"/>
    </row>
    <row r="100" spans="1:13" ht="13.25" customHeight="1" x14ac:dyDescent="0.15">
      <c r="A100" s="138"/>
      <c r="B100" s="13"/>
      <c r="D100" s="13"/>
      <c r="E100" s="13" t="s">
        <v>85</v>
      </c>
      <c r="F100" s="13"/>
      <c r="G100" s="13"/>
      <c r="H100" s="13"/>
      <c r="I100" s="135"/>
      <c r="J100" s="134">
        <f>Worksheet!$J$42</f>
        <v>0</v>
      </c>
      <c r="K100" s="13"/>
      <c r="L100" s="132"/>
      <c r="M100" s="139"/>
    </row>
    <row r="101" spans="1:13" ht="13.25" customHeight="1" x14ac:dyDescent="0.15">
      <c r="A101" s="138"/>
      <c r="B101" s="13"/>
      <c r="D101" s="13"/>
      <c r="E101" s="13" t="s">
        <v>86</v>
      </c>
      <c r="F101" s="13"/>
      <c r="G101" s="13"/>
      <c r="H101" s="13"/>
      <c r="I101" s="135"/>
      <c r="J101" s="134">
        <f>'Buyer''s Closing Estimate'!$L$85</f>
        <v>0</v>
      </c>
      <c r="K101" s="13"/>
      <c r="L101" s="132"/>
      <c r="M101" s="139"/>
    </row>
    <row r="102" spans="1:13" ht="13.25" customHeight="1" x14ac:dyDescent="0.15">
      <c r="A102" s="138"/>
      <c r="B102" s="13"/>
      <c r="D102" s="13"/>
      <c r="E102" s="13"/>
      <c r="F102" s="13"/>
      <c r="G102" s="13"/>
      <c r="H102" s="13"/>
      <c r="I102" s="135"/>
      <c r="J102" s="13"/>
      <c r="K102" s="13"/>
      <c r="L102" s="132"/>
      <c r="M102" s="139"/>
    </row>
    <row r="103" spans="1:13" ht="13.25" customHeight="1" thickBot="1" x14ac:dyDescent="0.2">
      <c r="A103" s="138"/>
      <c r="B103" s="13"/>
      <c r="D103" s="13"/>
      <c r="E103" s="48" t="s">
        <v>101</v>
      </c>
      <c r="F103" s="13"/>
      <c r="G103" s="13"/>
      <c r="H103" s="13"/>
      <c r="I103" s="135"/>
      <c r="J103" s="142">
        <f>+J98-J99-J100+J101</f>
        <v>0</v>
      </c>
      <c r="K103" s="13"/>
      <c r="L103" s="132"/>
      <c r="M103" s="139"/>
    </row>
    <row r="104" spans="1:13" ht="13.25" customHeight="1" thickTop="1" x14ac:dyDescent="0.15">
      <c r="A104" s="138"/>
      <c r="B104" s="68"/>
      <c r="C104" s="68"/>
      <c r="D104" s="68"/>
      <c r="E104" s="136"/>
      <c r="F104" s="68"/>
      <c r="G104" s="68"/>
      <c r="H104" s="68"/>
      <c r="I104" s="68"/>
      <c r="J104" s="68"/>
      <c r="K104" s="68"/>
      <c r="L104" s="137"/>
      <c r="M104" s="139"/>
    </row>
    <row r="105" spans="1:13" x14ac:dyDescent="0.15">
      <c r="A105" s="41"/>
      <c r="B105" s="46" t="s">
        <v>100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50"/>
      <c r="M105" s="41"/>
    </row>
    <row r="106" spans="1:13" x14ac:dyDescent="0.15">
      <c r="A106" s="41"/>
      <c r="B106" s="55"/>
      <c r="C106" s="13"/>
      <c r="D106" s="13"/>
      <c r="E106" s="13"/>
      <c r="F106" s="13"/>
      <c r="G106" s="13"/>
      <c r="H106" s="13"/>
      <c r="I106" s="13"/>
      <c r="J106" s="13"/>
      <c r="K106" s="13"/>
      <c r="L106" s="50"/>
      <c r="M106" s="41"/>
    </row>
    <row r="107" spans="1:13" x14ac:dyDescent="0.15">
      <c r="A107" s="41"/>
      <c r="B107" s="96" t="s">
        <v>11</v>
      </c>
      <c r="C107" s="83"/>
      <c r="D107" s="83"/>
      <c r="E107" s="83"/>
      <c r="F107" s="83"/>
      <c r="G107" s="200">
        <f>Worksheet!J44</f>
        <v>0</v>
      </c>
      <c r="H107" s="200"/>
      <c r="I107" s="83"/>
      <c r="J107" s="83" t="s">
        <v>12</v>
      </c>
      <c r="K107" s="200">
        <f>L63/12</f>
        <v>0</v>
      </c>
      <c r="L107" s="201"/>
      <c r="M107" s="41"/>
    </row>
    <row r="108" spans="1:13" x14ac:dyDescent="0.15">
      <c r="A108" s="41"/>
      <c r="B108" s="96" t="s">
        <v>64</v>
      </c>
      <c r="C108" s="83"/>
      <c r="D108" s="83"/>
      <c r="E108" s="83"/>
      <c r="F108" s="83"/>
      <c r="G108" s="198">
        <f>Worksheet!J21/12</f>
        <v>0</v>
      </c>
      <c r="H108" s="198"/>
      <c r="I108" s="83"/>
      <c r="J108" s="83" t="s">
        <v>13</v>
      </c>
      <c r="K108" s="198">
        <f>L73/12</f>
        <v>0</v>
      </c>
      <c r="L108" s="202"/>
      <c r="M108" s="41"/>
    </row>
    <row r="109" spans="1:13" x14ac:dyDescent="0.15">
      <c r="A109" s="41"/>
      <c r="B109" s="96" t="s">
        <v>63</v>
      </c>
      <c r="C109" s="83"/>
      <c r="D109" s="83"/>
      <c r="E109" s="83"/>
      <c r="F109" s="83"/>
      <c r="G109" s="198">
        <f>L61/12</f>
        <v>0</v>
      </c>
      <c r="H109" s="198"/>
      <c r="I109" s="83"/>
      <c r="J109" s="83"/>
      <c r="K109" s="83"/>
      <c r="L109" s="141"/>
      <c r="M109" s="41"/>
    </row>
    <row r="110" spans="1:13" x14ac:dyDescent="0.15">
      <c r="A110" s="41"/>
      <c r="B110" s="55"/>
      <c r="C110" s="83"/>
      <c r="D110" s="83"/>
      <c r="E110" s="83"/>
      <c r="F110" s="83"/>
      <c r="G110" s="83"/>
      <c r="H110" s="83"/>
      <c r="I110" s="83"/>
      <c r="J110" s="83"/>
      <c r="K110" s="83"/>
      <c r="L110" s="141"/>
      <c r="M110" s="41"/>
    </row>
    <row r="111" spans="1:13" x14ac:dyDescent="0.15">
      <c r="A111" s="41"/>
      <c r="B111" s="55"/>
      <c r="C111" s="83"/>
      <c r="D111" s="83"/>
      <c r="E111" s="83"/>
      <c r="F111" s="83"/>
      <c r="G111" s="83" t="s">
        <v>99</v>
      </c>
      <c r="H111" s="83"/>
      <c r="I111" s="83"/>
      <c r="J111" s="83"/>
      <c r="K111" s="200">
        <f>G107+G108+G109+K107+K108</f>
        <v>0</v>
      </c>
      <c r="L111" s="201"/>
      <c r="M111" s="41"/>
    </row>
    <row r="112" spans="1:13" x14ac:dyDescent="0.15">
      <c r="A112" s="41"/>
      <c r="B112" s="55"/>
      <c r="C112" s="13"/>
      <c r="D112" s="13"/>
      <c r="E112" s="13"/>
      <c r="F112" s="13"/>
      <c r="G112" s="48"/>
      <c r="H112" s="13"/>
      <c r="I112" s="13"/>
      <c r="J112" s="13"/>
      <c r="K112" s="13"/>
      <c r="L112" s="50"/>
      <c r="M112" s="41"/>
    </row>
    <row r="113" spans="1:13" x14ac:dyDescent="0.15">
      <c r="A113" s="41"/>
      <c r="B113" s="46" t="s">
        <v>41</v>
      </c>
      <c r="C113" s="71"/>
      <c r="D113" s="13"/>
      <c r="E113" s="13"/>
      <c r="F113" s="13"/>
      <c r="G113" s="48"/>
      <c r="H113" s="13"/>
      <c r="I113" s="13"/>
      <c r="J113" s="13"/>
      <c r="K113" s="13"/>
      <c r="L113" s="50"/>
      <c r="M113" s="41"/>
    </row>
    <row r="114" spans="1:13" x14ac:dyDescent="0.15">
      <c r="A114" s="41"/>
      <c r="B114" s="55"/>
      <c r="C114" s="13"/>
      <c r="D114" s="13"/>
      <c r="E114" s="13"/>
      <c r="F114" s="13"/>
      <c r="G114" s="48"/>
      <c r="H114" s="13"/>
      <c r="I114" s="13"/>
      <c r="J114" s="13"/>
      <c r="K114" s="13"/>
      <c r="L114" s="50"/>
      <c r="M114" s="41"/>
    </row>
    <row r="115" spans="1:13" x14ac:dyDescent="0.15">
      <c r="A115" s="41"/>
      <c r="B115" s="168" t="s">
        <v>126</v>
      </c>
      <c r="C115" s="48"/>
      <c r="D115" s="13"/>
      <c r="E115" s="13"/>
      <c r="F115" s="13"/>
      <c r="G115" s="48"/>
      <c r="H115" s="13"/>
      <c r="I115" s="13"/>
      <c r="J115" s="13"/>
      <c r="K115" s="13"/>
      <c r="L115" s="50"/>
      <c r="M115" s="41"/>
    </row>
    <row r="116" spans="1:13" x14ac:dyDescent="0.15">
      <c r="A116" s="41"/>
      <c r="B116" s="168" t="s">
        <v>127</v>
      </c>
      <c r="C116" s="48"/>
      <c r="D116" s="13"/>
      <c r="E116" s="13"/>
      <c r="F116" s="13"/>
      <c r="G116" s="48"/>
      <c r="H116" s="13"/>
      <c r="I116" s="13"/>
      <c r="J116" s="13"/>
      <c r="K116" s="13"/>
      <c r="L116" s="50"/>
      <c r="M116" s="41"/>
    </row>
    <row r="117" spans="1:13" x14ac:dyDescent="0.15">
      <c r="A117" s="41"/>
      <c r="B117" s="96" t="s">
        <v>97</v>
      </c>
      <c r="C117" s="48"/>
      <c r="D117" s="13"/>
      <c r="E117" s="13"/>
      <c r="F117" s="13"/>
      <c r="G117" s="48"/>
      <c r="H117" s="13"/>
      <c r="I117" s="13"/>
      <c r="J117" s="13"/>
      <c r="K117" s="13"/>
      <c r="L117" s="50"/>
      <c r="M117" s="41"/>
    </row>
    <row r="118" spans="1:13" x14ac:dyDescent="0.15">
      <c r="A118" s="41"/>
      <c r="B118" s="168" t="s">
        <v>123</v>
      </c>
      <c r="C118" s="48"/>
      <c r="D118" s="13"/>
      <c r="E118" s="13"/>
      <c r="F118" s="13"/>
      <c r="G118" s="48"/>
      <c r="H118" s="13"/>
      <c r="I118" s="13"/>
      <c r="J118" s="13"/>
      <c r="K118" s="13"/>
      <c r="L118" s="50"/>
      <c r="M118" s="41"/>
    </row>
    <row r="119" spans="1:13" x14ac:dyDescent="0.15">
      <c r="A119" s="41"/>
      <c r="B119" s="96" t="s">
        <v>75</v>
      </c>
      <c r="C119" s="48"/>
      <c r="D119" s="13"/>
      <c r="E119" s="13"/>
      <c r="F119" s="13"/>
      <c r="G119" s="48"/>
      <c r="H119" s="13"/>
      <c r="I119" s="13"/>
      <c r="J119" s="13"/>
      <c r="K119" s="13"/>
      <c r="L119" s="50"/>
      <c r="M119" s="41"/>
    </row>
    <row r="120" spans="1:13" x14ac:dyDescent="0.15">
      <c r="A120" s="41"/>
      <c r="B120" s="96" t="s">
        <v>88</v>
      </c>
      <c r="C120" s="48"/>
      <c r="D120" s="13"/>
      <c r="E120" s="13"/>
      <c r="F120" s="13"/>
      <c r="G120" s="48"/>
      <c r="H120" s="13"/>
      <c r="I120" s="13"/>
      <c r="J120" s="13"/>
      <c r="K120" s="13"/>
      <c r="L120" s="50"/>
      <c r="M120" s="41"/>
    </row>
    <row r="121" spans="1:13" x14ac:dyDescent="0.15">
      <c r="A121" s="41"/>
      <c r="B121" s="168" t="s">
        <v>124</v>
      </c>
      <c r="C121" s="13"/>
      <c r="D121" s="13"/>
      <c r="E121" s="13"/>
      <c r="F121" s="13"/>
      <c r="G121" s="48"/>
      <c r="H121" s="13"/>
      <c r="I121" s="13"/>
      <c r="J121" s="13"/>
      <c r="K121" s="13"/>
      <c r="L121" s="50"/>
      <c r="M121" s="41"/>
    </row>
    <row r="122" spans="1:13" x14ac:dyDescent="0.15">
      <c r="A122" s="41"/>
      <c r="B122" s="55"/>
      <c r="C122" s="13"/>
      <c r="D122" s="13"/>
      <c r="E122" s="13"/>
      <c r="F122" s="13"/>
      <c r="G122" s="13"/>
      <c r="H122" s="13"/>
      <c r="I122" s="13"/>
      <c r="J122" s="13"/>
      <c r="K122" s="13"/>
      <c r="L122" s="50"/>
      <c r="M122" s="41"/>
    </row>
    <row r="123" spans="1:13" x14ac:dyDescent="0.15">
      <c r="A123" s="41"/>
      <c r="B123" s="46" t="s">
        <v>14</v>
      </c>
      <c r="C123" s="13"/>
      <c r="D123" s="13"/>
      <c r="E123" s="13"/>
      <c r="F123" s="13"/>
      <c r="G123" s="13"/>
      <c r="H123" s="13"/>
      <c r="I123" s="13"/>
      <c r="J123" s="13"/>
      <c r="K123" s="48" t="s">
        <v>9</v>
      </c>
      <c r="L123" s="50"/>
      <c r="M123" s="41"/>
    </row>
    <row r="124" spans="1:13" x14ac:dyDescent="0.15">
      <c r="A124" s="41"/>
      <c r="B124" s="186"/>
      <c r="C124" s="187"/>
      <c r="D124" s="187"/>
      <c r="E124" s="187"/>
      <c r="F124" s="187"/>
      <c r="G124" s="187"/>
      <c r="H124" s="187"/>
      <c r="I124" s="187"/>
      <c r="J124" s="73"/>
      <c r="K124" s="187"/>
      <c r="L124" s="194"/>
      <c r="M124" s="41"/>
    </row>
    <row r="125" spans="1:13" x14ac:dyDescent="0.15">
      <c r="A125" s="41"/>
      <c r="B125" s="55"/>
      <c r="C125" s="13"/>
      <c r="D125" s="13"/>
      <c r="E125" s="13"/>
      <c r="F125" s="13"/>
      <c r="G125" s="13"/>
      <c r="H125" s="13"/>
      <c r="I125" s="13"/>
      <c r="J125" s="13"/>
      <c r="K125" s="13"/>
      <c r="L125" s="50"/>
      <c r="M125" s="41"/>
    </row>
    <row r="126" spans="1:13" ht="20" customHeight="1" x14ac:dyDescent="0.15">
      <c r="A126" s="41"/>
      <c r="B126" s="186"/>
      <c r="C126" s="187"/>
      <c r="D126" s="187"/>
      <c r="E126" s="187"/>
      <c r="F126" s="187"/>
      <c r="G126" s="187"/>
      <c r="H126" s="187"/>
      <c r="I126" s="187"/>
      <c r="J126" s="13"/>
      <c r="K126" s="187"/>
      <c r="L126" s="194"/>
      <c r="M126" s="41"/>
    </row>
    <row r="127" spans="1:13" ht="8.25" customHeight="1" x14ac:dyDescent="0.15">
      <c r="A127" s="41"/>
      <c r="B127" s="102"/>
      <c r="C127" s="73"/>
      <c r="D127" s="73"/>
      <c r="E127" s="73"/>
      <c r="F127" s="73"/>
      <c r="G127" s="73"/>
      <c r="H127" s="73"/>
      <c r="I127" s="73"/>
      <c r="J127" s="13"/>
      <c r="K127" s="73"/>
      <c r="L127" s="103"/>
      <c r="M127" s="41"/>
    </row>
    <row r="128" spans="1:13" ht="12" customHeight="1" x14ac:dyDescent="0.15">
      <c r="A128" s="41"/>
      <c r="B128" s="102"/>
      <c r="C128" s="57" t="s">
        <v>68</v>
      </c>
      <c r="D128" s="73"/>
      <c r="E128" s="73"/>
      <c r="F128" s="73"/>
      <c r="G128" s="73"/>
      <c r="H128" s="73"/>
      <c r="I128" s="73"/>
      <c r="J128" s="13"/>
      <c r="K128" s="73"/>
      <c r="L128" s="103"/>
      <c r="M128" s="41"/>
    </row>
    <row r="129" spans="1:13" ht="13.5" customHeight="1" x14ac:dyDescent="0.15">
      <c r="A129" s="41"/>
      <c r="B129" s="102"/>
      <c r="C129" s="57" t="s">
        <v>69</v>
      </c>
      <c r="D129" s="73"/>
      <c r="E129" s="73"/>
      <c r="F129" s="73"/>
      <c r="G129" s="73"/>
      <c r="H129" s="57" t="s">
        <v>72</v>
      </c>
      <c r="I129" s="73"/>
      <c r="J129" s="13"/>
      <c r="K129" s="73"/>
      <c r="L129" s="103"/>
      <c r="M129" s="41"/>
    </row>
    <row r="130" spans="1:13" ht="12" customHeight="1" x14ac:dyDescent="0.15">
      <c r="A130" s="41"/>
      <c r="B130" s="102"/>
      <c r="C130" s="57" t="s">
        <v>70</v>
      </c>
      <c r="D130" s="57"/>
      <c r="E130" s="73"/>
      <c r="F130" s="73"/>
      <c r="G130" s="73"/>
      <c r="H130" s="57" t="s">
        <v>73</v>
      </c>
      <c r="I130" s="73"/>
      <c r="J130" s="13"/>
      <c r="K130" s="73"/>
      <c r="L130" s="103"/>
      <c r="M130" s="41"/>
    </row>
    <row r="131" spans="1:13" ht="12" customHeight="1" x14ac:dyDescent="0.15">
      <c r="A131" s="41"/>
      <c r="B131" s="102"/>
      <c r="C131" s="57" t="s">
        <v>71</v>
      </c>
      <c r="D131" s="57"/>
      <c r="E131" s="73"/>
      <c r="F131" s="73"/>
      <c r="G131" s="73"/>
      <c r="H131" s="57" t="s">
        <v>74</v>
      </c>
      <c r="I131" s="73"/>
      <c r="J131" s="13"/>
      <c r="K131" s="73"/>
      <c r="L131" s="103"/>
      <c r="M131" s="41"/>
    </row>
    <row r="132" spans="1:13" ht="12" customHeight="1" x14ac:dyDescent="0.15">
      <c r="A132" s="41"/>
      <c r="B132" s="102"/>
      <c r="C132" s="105" t="s">
        <v>125</v>
      </c>
      <c r="D132" s="57"/>
      <c r="E132" s="73"/>
      <c r="F132" s="73"/>
      <c r="G132" s="73"/>
      <c r="H132" s="203" t="s">
        <v>181</v>
      </c>
      <c r="I132" s="73"/>
      <c r="J132" s="13"/>
      <c r="K132" s="73"/>
      <c r="L132" s="103"/>
      <c r="M132" s="41"/>
    </row>
    <row r="133" spans="1:13" ht="14" thickBot="1" x14ac:dyDescent="0.2">
      <c r="A133" s="41"/>
      <c r="B133" s="74"/>
      <c r="C133" s="75"/>
      <c r="D133" s="75"/>
      <c r="E133" s="75"/>
      <c r="F133" s="75"/>
      <c r="G133" s="75"/>
      <c r="H133" s="75"/>
      <c r="I133" s="75"/>
      <c r="J133" s="75"/>
      <c r="K133" s="75"/>
      <c r="L133" s="76"/>
      <c r="M133" s="41"/>
    </row>
    <row r="134" spans="1:13" ht="13.25" customHeight="1" x14ac:dyDescent="0.15">
      <c r="A134" s="41"/>
      <c r="B134" s="101" t="str">
        <f>Worksheet!B73</f>
        <v>Rev. 01/24/2019</v>
      </c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</sheetData>
  <sheetProtection selectLockedCells="1"/>
  <mergeCells count="19">
    <mergeCell ref="B2:M2"/>
    <mergeCell ref="K124:L124"/>
    <mergeCell ref="F5:K5"/>
    <mergeCell ref="K107:L107"/>
    <mergeCell ref="K108:L108"/>
    <mergeCell ref="K111:L111"/>
    <mergeCell ref="G107:H107"/>
    <mergeCell ref="G108:H108"/>
    <mergeCell ref="B3:I3"/>
    <mergeCell ref="K126:L126"/>
    <mergeCell ref="B124:I124"/>
    <mergeCell ref="B126:I126"/>
    <mergeCell ref="F6:H6"/>
    <mergeCell ref="F7:H7"/>
    <mergeCell ref="F8:G8"/>
    <mergeCell ref="F9:G9"/>
    <mergeCell ref="F10:G10"/>
    <mergeCell ref="G109:H109"/>
    <mergeCell ref="I88:K88"/>
  </mergeCells>
  <phoneticPr fontId="0" type="noConversion"/>
  <hyperlinks>
    <hyperlink ref="C132" r:id="rId1" xr:uid="{00000000-0004-0000-0200-000000000000}"/>
    <hyperlink ref="H132" r:id="rId2" xr:uid="{2FF2A138-2B45-494B-A5F0-6BE93853D3A4}"/>
  </hyperlinks>
  <printOptions horizontalCentered="1"/>
  <pageMargins left="0.63" right="0.5" top="0.33" bottom="1.06" header="0.9" footer="0.5"/>
  <pageSetup scale="85" orientation="portrait" r:id="rId3"/>
  <headerFooter alignWithMargins="0"/>
  <drawing r:id="rId4"/>
  <legacyDrawing r:id="rId5"/>
  <oleObjects>
    <mc:AlternateContent xmlns:mc="http://schemas.openxmlformats.org/markup-compatibility/2006">
      <mc:Choice Requires="x14">
        <oleObject progId="Word.Document.8" shapeId="3074" r:id="rId6">
          <objectPr defaultSize="0" autoPict="0" r:id="rId7">
            <anchor moveWithCells="1">
              <from>
                <xdr:col>9</xdr:col>
                <xdr:colOff>965200</xdr:colOff>
                <xdr:row>1</xdr:row>
                <xdr:rowOff>165100</xdr:rowOff>
              </from>
              <to>
                <xdr:col>11</xdr:col>
                <xdr:colOff>939800</xdr:colOff>
                <xdr:row>2</xdr:row>
                <xdr:rowOff>190500</xdr:rowOff>
              </to>
            </anchor>
          </objectPr>
        </oleObject>
      </mc:Choice>
      <mc:Fallback>
        <oleObject progId="Word.Document.8" shapeId="3074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"/>
  <sheetViews>
    <sheetView workbookViewId="0">
      <selection activeCell="A2" sqref="A2"/>
    </sheetView>
  </sheetViews>
  <sheetFormatPr baseColWidth="10" defaultColWidth="8.83203125" defaultRowHeight="13" x14ac:dyDescent="0.15"/>
  <cols>
    <col min="3" max="3" width="14.33203125" customWidth="1"/>
  </cols>
  <sheetData>
    <row r="1" spans="1:3" x14ac:dyDescent="0.15">
      <c r="A1">
        <v>450</v>
      </c>
      <c r="C1" s="163"/>
    </row>
    <row r="2" spans="1:3" x14ac:dyDescent="0.15">
      <c r="A2">
        <v>500</v>
      </c>
      <c r="C2" s="163"/>
    </row>
    <row r="3" spans="1:3" x14ac:dyDescent="0.15">
      <c r="A3">
        <v>550</v>
      </c>
      <c r="C3" s="163"/>
    </row>
    <row r="4" spans="1:3" x14ac:dyDescent="0.15">
      <c r="A4">
        <v>600</v>
      </c>
      <c r="C4" s="163"/>
    </row>
    <row r="5" spans="1:3" x14ac:dyDescent="0.15">
      <c r="A5">
        <v>650</v>
      </c>
      <c r="C5" s="163"/>
    </row>
    <row r="6" spans="1:3" x14ac:dyDescent="0.15">
      <c r="C6" s="1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Worksheet</vt:lpstr>
      <vt:lpstr>Seller's Closing Estimate</vt:lpstr>
      <vt:lpstr>Buyer's Closing Estimate</vt:lpstr>
      <vt:lpstr>Survey</vt:lpstr>
    </vt:vector>
  </TitlesOfParts>
  <Company>MCCI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Microsoft Office User</cp:lastModifiedBy>
  <cp:lastPrinted>2006-08-09T22:56:28Z</cp:lastPrinted>
  <dcterms:created xsi:type="dcterms:W3CDTF">2000-03-10T14:19:30Z</dcterms:created>
  <dcterms:modified xsi:type="dcterms:W3CDTF">2020-09-21T13:35:46Z</dcterms:modified>
</cp:coreProperties>
</file>